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853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B'!$A$1:$Y$60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<sst xmlns="http://schemas.openxmlformats.org/spreadsheetml/2006/main" count="289" uniqueCount="147">
  <si>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</si>
  <si>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</si>
  <si>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</si>
  <si>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</si>
  <si>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</si>
  <si>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</si>
  <si>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</si>
  <si>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</si>
  <si>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</si>
  <si>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</si>
  <si>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</si>
  <si>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</si>
  <si>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</si>
  <si>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</si>
  <si>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</si>
  <si>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</si>
  <si>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</si>
  <si>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si/no</t>
  </si>
  <si>
    <t>campo somma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</si>
  <si>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</si>
  <si>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</si>
  <si>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</si>
  <si>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</si>
  <si>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</si>
  <si>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</si>
  <si>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</si>
  <si>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</si>
  <si>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</si>
  <si>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</si>
  <si>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</si>
  <si>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</si>
  <si>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</si>
  <si>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</si>
  <si>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</si>
  <si>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</si>
  <si>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</si>
  <si>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</si>
  <si>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</si>
  <si>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</si>
  <si>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</si>
  <si>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</si>
  <si>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</si>
  <si>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</si>
  <si>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</si>
  <si>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</si>
  <si>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</si>
  <si>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</si>
  <si>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</si>
  <si>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</si>
  <si>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</si>
  <si>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</si>
  <si>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</si>
  <si>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</si>
  <si>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</si>
  <si>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</si>
  <si>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</si>
  <si>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</si>
  <si>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</si>
  <si>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</si>
  <si>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</si>
  <si>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</si>
  <si>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</si>
  <si>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</si>
  <si>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</si>
  <si>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</si>
  <si>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</si>
  <si>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</si>
  <si>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</si>
  <si>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</si>
  <si>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</si>
  <si>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</si>
  <si>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</si>
  <si>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</si>
  <si>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</si>
  <si>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</si>
  <si>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</si>
  <si>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</si>
  <si>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</si>
  <si>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</si>
  <si>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</si>
  <si>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</si>
  <si>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</si>
  <si>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</si>
  <si>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</si>
  <si>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</si>
  <si>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</si>
  <si>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</si>
  <si>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</si>
  <si>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</si>
  <si>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</si>
  <si>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</si>
  <si>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</si>
  <si>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</si>
  <si>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</si>
  <si>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</si>
  <si>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</si>
  <si>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</si>
  <si>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</si>
  <si>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</si>
  <si>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</si>
  <si>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F49J17000390007</t>
  </si>
  <si>
    <t>no</t>
  </si>
  <si>
    <t>-</t>
  </si>
  <si>
    <t>servizi</t>
  </si>
  <si>
    <t>97047140583201800001</t>
  </si>
  <si>
    <t>Lazio</t>
  </si>
  <si>
    <t>Servizio per la comunicazione e diffusione delle attività connesse alla realizzazione del Progetto CReIAMO PA, nell'ambito del PON Governance Capacità Istituzionale 2014-2020</t>
  </si>
  <si>
    <t>Giovanni Brunelli</t>
  </si>
  <si>
    <t>0000246650</t>
  </si>
  <si>
    <t>MINISTERO DELL'AMBIENTE E DELLA TUTELA DEL TERRITORIO E DEL MARE</t>
  </si>
  <si>
    <t>n.a.</t>
  </si>
  <si>
    <t>97047140583201800002</t>
  </si>
  <si>
    <t>Paolina Pepe</t>
  </si>
  <si>
    <t>97047140583201800003</t>
  </si>
  <si>
    <t>97047140583201800004</t>
  </si>
  <si>
    <t>97047140583201800005</t>
  </si>
  <si>
    <t>97047140583201800006</t>
  </si>
  <si>
    <t>97047140583201800007</t>
  </si>
  <si>
    <t>97047140583201800008</t>
  </si>
  <si>
    <t>F59J17000330007</t>
  </si>
  <si>
    <t>Servizio per la comunicazione e diffusione delle attività connesse alla realizzazione del Progetto Mettiamoci in RIGA, nell'ambito del PON Governance Capacità Istituzionale 2014-2020</t>
  </si>
  <si>
    <t>Giusy Lombardi</t>
  </si>
  <si>
    <t>Ministero dell'Ambiente e della Tutela del Territorio e del Mare</t>
  </si>
  <si>
    <t>Francesco La Camera</t>
  </si>
  <si>
    <t>Servizio di coordinamento tecnico del Registro Nazionale dei serbatoi di carbonio per la parte agricola</t>
  </si>
  <si>
    <t>Servizio di supporto tecnico scientifico nell’ambito delle negoziazioni multilaterali della Convenzione Quadro ONU sui Cambiamenti Climatici (UNFCCC) e del Comitato Intergovernativo sui Cambiamenti Climatici (IPCC) per il negoziato sul clima</t>
  </si>
  <si>
    <t xml:space="preserve">Servizio per l'organizzazione e la realizzazione degli "Stati generali della Green Economy Italiana" 2018 </t>
  </si>
  <si>
    <t>Affidamento ex art. 192 D.Lgs. 50/2016 e s.m.i. del servizio di supporto tecnico-specialistico per l’attuazione del Progetto “Mettiamoci in RIGA – Rafforzamento Integrato Governance Ambientale”</t>
  </si>
  <si>
    <t>72413000-8
79822500-7
80420000-4
79952000-2
79956000-0
79820000-8
79811000-2
79341100-7
79341400-0
79553000-5
79970000-4
79340000-9
79341000-6
92400000-5
55520000-1</t>
  </si>
  <si>
    <t>72413000-8
79822500-7
79952000-2
79956000-0
79820000-8
79811000-2
79341100-7
79341400-0
79553000-5
79970000-4
79340000-9
79341000-6
92400000-5
55520000-1</t>
  </si>
  <si>
    <t>ALLEGATO II - SCHEDA A : PROGRAMMA BIENNALE DEGLI ACQUISTI DI FORNITURE E SERVIZI 2018/2019</t>
  </si>
  <si>
    <t>DEL MINISTERO DELL'AMBIENTE E DELLA TUTELA DEL TERRITORIO E DEL MARE - DIREZIONE GENERALE PER LO SVILUPPO SOSTENIBILE, PER IL DANNO AMBIENTALE E PER I RAPPORTI CON L'UNIONE EUROPEA E GLI ORGANISMI INTERNAZIONALI</t>
  </si>
  <si>
    <t>Emilia Romagna</t>
  </si>
  <si>
    <t>39154100-7</t>
  </si>
  <si>
    <t xml:space="preserve">Cina </t>
  </si>
  <si>
    <t>97047140583201800009</t>
  </si>
  <si>
    <t>97047140583201800010</t>
  </si>
  <si>
    <t>97047140583201800011</t>
  </si>
  <si>
    <t>97047140583201800012</t>
  </si>
  <si>
    <t>Servizi di supporto alla internazionalizzazione delle imprese operanti nel settore della Green Economy -ECOMONDO 2018.</t>
  </si>
  <si>
    <t>Servizi di supporto alla internazionalizzazione delle imprese operanti nel settore della Green Economy - ECOMONDO 2019.</t>
  </si>
  <si>
    <t>Servizi per l'organizzazione di un’area collettiva italiana nell’ambito di IE EXPO 2018.</t>
  </si>
  <si>
    <t>Servizi per l'organizzazione di un’area collettiva italiana nell’ambito di IE EXPO 2019.</t>
  </si>
  <si>
    <t>ALLEGATO II - SCHEDA B : PROGRAMMA BIENNALE DEGLI ACQUISTI DI FORNITURE E SERVIZI 2018/2019</t>
  </si>
  <si>
    <t>ALLEGATO II - SCHEDA C: PROGRAMMA BIENNALE DEGLI ACQUISTI DI FORNITURE E SERVIZI 2018/2019</t>
  </si>
  <si>
    <t>Servizio per l'organizzazione e la realizzazione degli "Stati generali della Green Economy Italiana" 2019</t>
  </si>
  <si>
    <t>Il Direttore Generale Francesco La Camera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</si>
</sst>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h\.mm\.ss"/>
    <numFmt numFmtId="190" formatCode="&quot;Attivo&quot;;&quot;Attivo&quot;;&quot;Disattivo&quot;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4" fontId="1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1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0" fillId="0" borderId="11" xfId="0" applyNumberFormat="1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left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5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59" t="s">
        <v>130</v>
      </c>
      <c r="B1" s="59"/>
      <c r="C1" s="59"/>
      <c r="D1" s="59"/>
      <c r="E1" s="59"/>
      <c r="F1" s="59"/>
    </row>
    <row r="2" spans="1:6" ht="60" customHeight="1">
      <c r="A2" s="58" t="s">
        <v>131</v>
      </c>
      <c r="B2" s="58"/>
      <c r="C2" s="58"/>
      <c r="D2" s="58"/>
      <c r="E2" s="58"/>
      <c r="F2" s="58"/>
    </row>
    <row r="3" spans="1:4" ht="15.75">
      <c r="A3" s="63" t="s">
        <v>0</v>
      </c>
      <c r="B3" s="64"/>
      <c r="C3" s="64"/>
      <c r="D3" s="64"/>
    </row>
    <row r="4" spans="1:4" ht="18">
      <c r="A4" s="65" t="s">
        <v>15</v>
      </c>
      <c r="B4" s="64"/>
      <c r="C4" s="64"/>
      <c r="D4" s="64"/>
    </row>
    <row r="6" spans="1:4" ht="12.75">
      <c r="A6" s="66" t="s">
        <v>1</v>
      </c>
      <c r="B6" s="66" t="s">
        <v>2</v>
      </c>
      <c r="C6" s="67"/>
      <c r="D6" s="67"/>
    </row>
    <row r="7" spans="1:4" ht="12.75">
      <c r="A7" s="67"/>
      <c r="B7" s="66" t="s">
        <v>3</v>
      </c>
      <c r="C7" s="67"/>
      <c r="D7" s="66" t="s">
        <v>4</v>
      </c>
    </row>
    <row r="8" spans="1:4" ht="12.75">
      <c r="A8" s="67"/>
      <c r="B8" s="4" t="s">
        <v>5</v>
      </c>
      <c r="C8" s="4" t="s">
        <v>6</v>
      </c>
      <c r="D8" s="67"/>
    </row>
    <row r="9" spans="1:4" ht="12.75">
      <c r="A9" s="5" t="s">
        <v>34</v>
      </c>
      <c r="B9" s="6">
        <v>0</v>
      </c>
      <c r="C9" s="6">
        <v>0</v>
      </c>
      <c r="D9" s="6">
        <f>SUM(B9:C9)</f>
        <v>0</v>
      </c>
    </row>
    <row r="10" spans="1:4" ht="12.75">
      <c r="A10" s="5" t="s">
        <v>35</v>
      </c>
      <c r="B10" s="6">
        <v>0</v>
      </c>
      <c r="C10" s="6">
        <v>0</v>
      </c>
      <c r="D10" s="6">
        <f aca="true" t="shared" si="0" ref="D10:D15">SUM(B10:C10)</f>
        <v>0</v>
      </c>
    </row>
    <row r="11" spans="1:7" ht="15.75">
      <c r="A11" s="5" t="s">
        <v>36</v>
      </c>
      <c r="B11" s="6">
        <v>0</v>
      </c>
      <c r="C11" s="6">
        <v>0</v>
      </c>
      <c r="D11" s="6">
        <f t="shared" si="0"/>
        <v>0</v>
      </c>
      <c r="G11" s="3"/>
    </row>
    <row r="12" spans="1:4" ht="12.75">
      <c r="A12" s="5" t="s">
        <v>51</v>
      </c>
      <c r="B12" s="6">
        <f>+'Scheda B'!U37</f>
        <v>759105.36</v>
      </c>
      <c r="C12" s="6">
        <f>+'Scheda B'!V37</f>
        <v>989905.36</v>
      </c>
      <c r="D12" s="6">
        <f t="shared" si="0"/>
        <v>1749010.72</v>
      </c>
    </row>
    <row r="13" spans="1:4" ht="38.25">
      <c r="A13" s="7" t="s">
        <v>37</v>
      </c>
      <c r="B13" s="6">
        <v>0</v>
      </c>
      <c r="C13" s="6">
        <v>0</v>
      </c>
      <c r="D13" s="6">
        <f t="shared" si="0"/>
        <v>0</v>
      </c>
    </row>
    <row r="14" spans="1:4" ht="12.75">
      <c r="A14" s="5" t="s">
        <v>38</v>
      </c>
      <c r="B14" s="6">
        <v>0</v>
      </c>
      <c r="C14" s="6">
        <v>0</v>
      </c>
      <c r="D14" s="6">
        <f t="shared" si="0"/>
        <v>0</v>
      </c>
    </row>
    <row r="15" spans="1:4" ht="12.75">
      <c r="A15" s="5" t="s">
        <v>7</v>
      </c>
      <c r="B15" s="6">
        <f>'Scheda B'!Q15</f>
        <v>200000</v>
      </c>
      <c r="C15" s="6">
        <f>'Scheda B'!R13+'Scheda B'!R14+'Scheda B'!R15</f>
        <v>5148720</v>
      </c>
      <c r="D15" s="6">
        <f t="shared" si="0"/>
        <v>5348720</v>
      </c>
    </row>
    <row r="18" spans="1:4" ht="12.75">
      <c r="A18" s="61"/>
      <c r="B18" s="62"/>
      <c r="C18" s="62"/>
      <c r="D18" s="62"/>
    </row>
    <row r="19" ht="12.75">
      <c r="A19" s="8"/>
    </row>
    <row r="20" ht="12.75">
      <c r="C20" s="2" t="s">
        <v>53</v>
      </c>
    </row>
    <row r="21" ht="15.75" customHeight="1">
      <c r="C21" s="2" t="s">
        <v>146</v>
      </c>
    </row>
    <row r="22" ht="12.75">
      <c r="A22" s="21" t="s">
        <v>16</v>
      </c>
    </row>
    <row r="23" spans="1:4" ht="26.25" customHeight="1">
      <c r="A23" s="60" t="s">
        <v>60</v>
      </c>
      <c r="B23" s="60"/>
      <c r="C23" s="60"/>
      <c r="D23" s="60"/>
    </row>
  </sheetData>
  <sheetProtection/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="80" zoomScaleNormal="80" workbookViewId="0" topLeftCell="H22">
      <selection activeCell="Q58" sqref="Q58"/>
    </sheetView>
  </sheetViews>
  <sheetFormatPr defaultColWidth="9.140625" defaultRowHeight="12.75"/>
  <cols>
    <col min="1" max="1" width="34.28125" style="10" customWidth="1"/>
    <col min="2" max="2" width="16.8515625" style="10" customWidth="1"/>
    <col min="3" max="3" width="14.57421875" style="10" customWidth="1"/>
    <col min="4" max="4" width="15.8515625" style="10" customWidth="1"/>
    <col min="5" max="5" width="20.57421875" style="10" customWidth="1"/>
    <col min="6" max="6" width="17.140625" style="10" customWidth="1"/>
    <col min="7" max="7" width="22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3.8515625" style="10" customWidth="1"/>
    <col min="12" max="12" width="20.421875" style="10" customWidth="1"/>
    <col min="13" max="13" width="12.57421875" style="10" customWidth="1"/>
    <col min="14" max="14" width="19.421875" style="10" customWidth="1"/>
    <col min="15" max="16" width="13.140625" style="10" customWidth="1"/>
    <col min="17" max="17" width="18.7109375" style="10" customWidth="1"/>
    <col min="18" max="18" width="19.140625" style="10" customWidth="1"/>
    <col min="19" max="19" width="15.57421875" style="10" customWidth="1"/>
    <col min="20" max="20" width="16.00390625" style="10" bestFit="1" customWidth="1"/>
    <col min="21" max="21" width="15.00390625" style="10" customWidth="1"/>
    <col min="22" max="22" width="15.2812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73" t="s">
        <v>143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8.75">
      <c r="A2" s="73" t="s">
        <v>131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4" spans="1:25" ht="18">
      <c r="A4" s="74" t="s">
        <v>90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0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5" ht="81.75" customHeight="1">
      <c r="A7" s="71" t="s">
        <v>39</v>
      </c>
      <c r="B7" s="115" t="s">
        <v>40</v>
      </c>
      <c r="C7" s="115" t="s">
        <v>43</v>
      </c>
      <c r="D7" s="71" t="s">
        <v>32</v>
      </c>
      <c r="E7" s="71" t="s">
        <v>50</v>
      </c>
      <c r="F7" s="76" t="s">
        <v>55</v>
      </c>
      <c r="G7" s="76" t="s">
        <v>71</v>
      </c>
      <c r="H7" s="71" t="s">
        <v>72</v>
      </c>
      <c r="I7" s="79" t="s">
        <v>45</v>
      </c>
      <c r="J7" s="84" t="s">
        <v>28</v>
      </c>
      <c r="K7" s="84" t="s">
        <v>75</v>
      </c>
      <c r="L7" s="76" t="s">
        <v>31</v>
      </c>
      <c r="M7" s="76" t="s">
        <v>76</v>
      </c>
      <c r="N7" s="76" t="s">
        <v>79</v>
      </c>
      <c r="O7" s="82" t="s">
        <v>41</v>
      </c>
      <c r="P7" s="82" t="s">
        <v>52</v>
      </c>
      <c r="Q7" s="84" t="s">
        <v>56</v>
      </c>
      <c r="R7" s="84"/>
      <c r="S7" s="84"/>
      <c r="T7" s="84"/>
      <c r="U7" s="84"/>
      <c r="V7" s="84"/>
      <c r="W7" s="88" t="s">
        <v>94</v>
      </c>
      <c r="X7" s="89"/>
      <c r="Y7" s="117" t="s">
        <v>95</v>
      </c>
    </row>
    <row r="8" spans="1:25" ht="38.25" customHeight="1">
      <c r="A8" s="72"/>
      <c r="B8" s="116"/>
      <c r="C8" s="116"/>
      <c r="D8" s="71"/>
      <c r="E8" s="72"/>
      <c r="F8" s="111"/>
      <c r="G8" s="111"/>
      <c r="H8" s="71"/>
      <c r="I8" s="80"/>
      <c r="J8" s="85"/>
      <c r="K8" s="85"/>
      <c r="L8" s="77"/>
      <c r="M8" s="77"/>
      <c r="N8" s="77"/>
      <c r="O8" s="83"/>
      <c r="P8" s="83"/>
      <c r="Q8" s="106" t="s">
        <v>5</v>
      </c>
      <c r="R8" s="106" t="s">
        <v>6</v>
      </c>
      <c r="S8" s="106" t="s">
        <v>92</v>
      </c>
      <c r="T8" s="107" t="s">
        <v>10</v>
      </c>
      <c r="U8" s="108" t="s">
        <v>93</v>
      </c>
      <c r="V8" s="109"/>
      <c r="W8" s="71" t="s">
        <v>25</v>
      </c>
      <c r="X8" s="71" t="s">
        <v>26</v>
      </c>
      <c r="Y8" s="118"/>
    </row>
    <row r="9" spans="1:25" ht="24" customHeight="1">
      <c r="A9" s="72"/>
      <c r="B9" s="116"/>
      <c r="C9" s="116"/>
      <c r="D9" s="71"/>
      <c r="E9" s="72"/>
      <c r="F9" s="112"/>
      <c r="G9" s="112"/>
      <c r="H9" s="71"/>
      <c r="I9" s="81"/>
      <c r="J9" s="85"/>
      <c r="K9" s="85"/>
      <c r="L9" s="78"/>
      <c r="M9" s="78"/>
      <c r="N9" s="78"/>
      <c r="O9" s="83"/>
      <c r="P9" s="83"/>
      <c r="Q9" s="72"/>
      <c r="R9" s="72"/>
      <c r="S9" s="72"/>
      <c r="T9" s="85"/>
      <c r="U9" s="13" t="s">
        <v>11</v>
      </c>
      <c r="V9" s="13" t="s">
        <v>9</v>
      </c>
      <c r="W9" s="71"/>
      <c r="X9" s="71"/>
      <c r="Y9" s="118"/>
    </row>
    <row r="10" spans="1:25" ht="38.25" customHeight="1">
      <c r="A10" s="14" t="s">
        <v>22</v>
      </c>
      <c r="B10" s="14"/>
      <c r="C10" s="14" t="s">
        <v>24</v>
      </c>
      <c r="D10" s="14" t="s">
        <v>24</v>
      </c>
      <c r="E10" s="14" t="s">
        <v>22</v>
      </c>
      <c r="F10" s="14" t="s">
        <v>17</v>
      </c>
      <c r="G10" s="14" t="s">
        <v>22</v>
      </c>
      <c r="H10" s="14" t="s">
        <v>17</v>
      </c>
      <c r="I10" s="14" t="s">
        <v>44</v>
      </c>
      <c r="J10" s="15" t="s">
        <v>29</v>
      </c>
      <c r="K10" s="14" t="s">
        <v>33</v>
      </c>
      <c r="L10" s="15" t="s">
        <v>23</v>
      </c>
      <c r="M10" s="15" t="s">
        <v>54</v>
      </c>
      <c r="N10" s="14" t="s">
        <v>23</v>
      </c>
      <c r="O10" s="15" t="s">
        <v>42</v>
      </c>
      <c r="P10" s="15" t="s">
        <v>17</v>
      </c>
      <c r="Q10" s="13" t="s">
        <v>21</v>
      </c>
      <c r="R10" s="13" t="s">
        <v>21</v>
      </c>
      <c r="S10" s="13" t="s">
        <v>20</v>
      </c>
      <c r="T10" s="12" t="s">
        <v>18</v>
      </c>
      <c r="U10" s="13" t="s">
        <v>20</v>
      </c>
      <c r="V10" s="14" t="s">
        <v>23</v>
      </c>
      <c r="W10" s="14" t="s">
        <v>22</v>
      </c>
      <c r="X10" s="14" t="s">
        <v>23</v>
      </c>
      <c r="Y10" s="23" t="s">
        <v>82</v>
      </c>
    </row>
    <row r="11" spans="1:25" s="39" customFormat="1" ht="96" customHeight="1">
      <c r="A11" s="33" t="s">
        <v>104</v>
      </c>
      <c r="B11" s="14">
        <v>97047140583</v>
      </c>
      <c r="C11" s="14">
        <v>2018</v>
      </c>
      <c r="D11" s="14">
        <v>2018</v>
      </c>
      <c r="E11" s="14"/>
      <c r="F11" s="14" t="s">
        <v>101</v>
      </c>
      <c r="G11" s="14" t="s">
        <v>110</v>
      </c>
      <c r="H11" s="47" t="s">
        <v>101</v>
      </c>
      <c r="I11" s="14" t="s">
        <v>105</v>
      </c>
      <c r="J11" s="15" t="s">
        <v>103</v>
      </c>
      <c r="K11" s="47"/>
      <c r="L11" s="51" t="s">
        <v>126</v>
      </c>
      <c r="M11" s="15">
        <v>1</v>
      </c>
      <c r="N11" s="14" t="s">
        <v>112</v>
      </c>
      <c r="O11" s="15">
        <v>12</v>
      </c>
      <c r="P11" s="15" t="s">
        <v>101</v>
      </c>
      <c r="Q11" s="44">
        <v>198000</v>
      </c>
      <c r="R11" s="44">
        <v>0</v>
      </c>
      <c r="S11" s="44">
        <v>0</v>
      </c>
      <c r="T11" s="38">
        <f>SUM(Q11:S11)</f>
        <v>198000</v>
      </c>
      <c r="U11" s="44">
        <v>0</v>
      </c>
      <c r="V11" s="14" t="s">
        <v>102</v>
      </c>
      <c r="W11" s="34" t="s">
        <v>108</v>
      </c>
      <c r="X11" s="15" t="s">
        <v>109</v>
      </c>
      <c r="Y11" s="23"/>
    </row>
    <row r="12" spans="1:25" s="39" customFormat="1" ht="93.75" customHeight="1">
      <c r="A12" s="33" t="s">
        <v>111</v>
      </c>
      <c r="B12" s="14">
        <v>97047140583</v>
      </c>
      <c r="C12" s="36">
        <v>2019</v>
      </c>
      <c r="D12" s="36">
        <v>2019</v>
      </c>
      <c r="E12" s="36"/>
      <c r="F12" s="14" t="s">
        <v>101</v>
      </c>
      <c r="G12" s="14" t="s">
        <v>110</v>
      </c>
      <c r="H12" s="47" t="s">
        <v>101</v>
      </c>
      <c r="I12" s="14" t="s">
        <v>105</v>
      </c>
      <c r="J12" s="15" t="s">
        <v>103</v>
      </c>
      <c r="K12" s="47"/>
      <c r="L12" s="51" t="s">
        <v>145</v>
      </c>
      <c r="M12" s="15">
        <v>1</v>
      </c>
      <c r="N12" s="14" t="s">
        <v>112</v>
      </c>
      <c r="O12" s="15">
        <v>12</v>
      </c>
      <c r="P12" s="15" t="s">
        <v>101</v>
      </c>
      <c r="Q12" s="44">
        <v>0</v>
      </c>
      <c r="R12" s="44">
        <v>198000</v>
      </c>
      <c r="S12" s="44">
        <v>0</v>
      </c>
      <c r="T12" s="38">
        <f>SUM(R12:S12)</f>
        <v>198000</v>
      </c>
      <c r="U12" s="44">
        <v>0</v>
      </c>
      <c r="V12" s="14" t="s">
        <v>102</v>
      </c>
      <c r="W12" s="34" t="s">
        <v>108</v>
      </c>
      <c r="X12" s="15" t="s">
        <v>109</v>
      </c>
      <c r="Y12" s="23"/>
    </row>
    <row r="13" spans="1:25" s="39" customFormat="1" ht="210" customHeight="1">
      <c r="A13" s="33" t="s">
        <v>113</v>
      </c>
      <c r="B13" s="14">
        <v>97047140583</v>
      </c>
      <c r="C13" s="14">
        <v>2018</v>
      </c>
      <c r="D13" s="14">
        <v>2018</v>
      </c>
      <c r="E13" s="14" t="s">
        <v>100</v>
      </c>
      <c r="F13" s="14" t="s">
        <v>101</v>
      </c>
      <c r="G13" s="14" t="s">
        <v>110</v>
      </c>
      <c r="H13" s="47" t="s">
        <v>101</v>
      </c>
      <c r="I13" s="14" t="s">
        <v>105</v>
      </c>
      <c r="J13" s="15" t="s">
        <v>103</v>
      </c>
      <c r="K13" s="51" t="s">
        <v>128</v>
      </c>
      <c r="L13" s="15" t="s">
        <v>106</v>
      </c>
      <c r="M13" s="15">
        <v>1</v>
      </c>
      <c r="N13" s="14" t="s">
        <v>107</v>
      </c>
      <c r="O13" s="15">
        <v>55</v>
      </c>
      <c r="P13" s="15" t="s">
        <v>101</v>
      </c>
      <c r="Q13" s="44">
        <v>0</v>
      </c>
      <c r="R13" s="44">
        <v>110382</v>
      </c>
      <c r="S13" s="44">
        <v>515618</v>
      </c>
      <c r="T13" s="38">
        <f>SUM(Q13:S13)</f>
        <v>626000</v>
      </c>
      <c r="U13" s="44">
        <v>0</v>
      </c>
      <c r="V13" s="14" t="s">
        <v>102</v>
      </c>
      <c r="W13" s="34" t="s">
        <v>108</v>
      </c>
      <c r="X13" s="15" t="s">
        <v>109</v>
      </c>
      <c r="Y13" s="23"/>
    </row>
    <row r="14" spans="1:25" s="39" customFormat="1" ht="197.25" customHeight="1">
      <c r="A14" s="33" t="s">
        <v>114</v>
      </c>
      <c r="B14" s="14">
        <v>97047140583</v>
      </c>
      <c r="C14" s="14">
        <v>2018</v>
      </c>
      <c r="D14" s="14">
        <v>2018</v>
      </c>
      <c r="E14" s="14" t="s">
        <v>119</v>
      </c>
      <c r="F14" s="14" t="s">
        <v>101</v>
      </c>
      <c r="G14" s="14" t="s">
        <v>110</v>
      </c>
      <c r="H14" s="47" t="s">
        <v>101</v>
      </c>
      <c r="I14" s="14" t="s">
        <v>105</v>
      </c>
      <c r="J14" s="15" t="s">
        <v>103</v>
      </c>
      <c r="K14" s="51" t="s">
        <v>129</v>
      </c>
      <c r="L14" s="15" t="s">
        <v>120</v>
      </c>
      <c r="M14" s="15">
        <v>1</v>
      </c>
      <c r="N14" s="14" t="s">
        <v>107</v>
      </c>
      <c r="O14" s="15">
        <v>54</v>
      </c>
      <c r="P14" s="15" t="s">
        <v>101</v>
      </c>
      <c r="Q14" s="44">
        <v>0</v>
      </c>
      <c r="R14" s="44">
        <v>38338</v>
      </c>
      <c r="S14" s="44">
        <v>220442</v>
      </c>
      <c r="T14" s="38">
        <f>SUM(R14:S14)</f>
        <v>258780</v>
      </c>
      <c r="U14" s="44">
        <v>0</v>
      </c>
      <c r="V14" s="14" t="s">
        <v>102</v>
      </c>
      <c r="W14" s="34" t="s">
        <v>108</v>
      </c>
      <c r="X14" s="15" t="s">
        <v>109</v>
      </c>
      <c r="Y14" s="23"/>
    </row>
    <row r="15" spans="1:25" s="39" customFormat="1" ht="199.5" customHeight="1">
      <c r="A15" s="33" t="s">
        <v>115</v>
      </c>
      <c r="B15" s="14">
        <v>97047140583</v>
      </c>
      <c r="C15" s="14">
        <v>2018</v>
      </c>
      <c r="D15" s="14">
        <v>2018</v>
      </c>
      <c r="E15" s="14" t="s">
        <v>119</v>
      </c>
      <c r="F15" s="14" t="s">
        <v>101</v>
      </c>
      <c r="G15" s="14" t="s">
        <v>110</v>
      </c>
      <c r="H15" s="47" t="s">
        <v>101</v>
      </c>
      <c r="I15" s="14" t="s">
        <v>105</v>
      </c>
      <c r="J15" s="15" t="s">
        <v>103</v>
      </c>
      <c r="K15" s="14" t="s">
        <v>110</v>
      </c>
      <c r="L15" s="15" t="s">
        <v>127</v>
      </c>
      <c r="M15" s="15">
        <v>1</v>
      </c>
      <c r="N15" s="14" t="s">
        <v>121</v>
      </c>
      <c r="O15" s="15">
        <v>66</v>
      </c>
      <c r="P15" s="15" t="s">
        <v>110</v>
      </c>
      <c r="Q15" s="45">
        <v>200000</v>
      </c>
      <c r="R15" s="46">
        <v>5000000</v>
      </c>
      <c r="S15" s="45">
        <v>21485215</v>
      </c>
      <c r="T15" s="46">
        <f>SUM(Q15:S15)</f>
        <v>26685215</v>
      </c>
      <c r="U15" s="44">
        <v>0</v>
      </c>
      <c r="V15" s="14" t="s">
        <v>102</v>
      </c>
      <c r="W15" s="34" t="s">
        <v>108</v>
      </c>
      <c r="X15" s="15" t="s">
        <v>109</v>
      </c>
      <c r="Y15" s="23"/>
    </row>
    <row r="16" spans="1:25" ht="114" customHeight="1">
      <c r="A16" s="33" t="s">
        <v>116</v>
      </c>
      <c r="B16" s="14">
        <v>97047140583</v>
      </c>
      <c r="C16" s="14">
        <v>2018</v>
      </c>
      <c r="D16" s="14">
        <v>2018</v>
      </c>
      <c r="E16" s="14"/>
      <c r="F16" s="14" t="s">
        <v>101</v>
      </c>
      <c r="G16" s="14" t="s">
        <v>110</v>
      </c>
      <c r="H16" s="47" t="s">
        <v>101</v>
      </c>
      <c r="I16" s="15" t="s">
        <v>132</v>
      </c>
      <c r="J16" s="15" t="s">
        <v>103</v>
      </c>
      <c r="K16" s="15" t="s">
        <v>133</v>
      </c>
      <c r="L16" s="51" t="s">
        <v>139</v>
      </c>
      <c r="M16" s="15">
        <v>1</v>
      </c>
      <c r="N16" s="14" t="s">
        <v>107</v>
      </c>
      <c r="O16" s="15">
        <v>12</v>
      </c>
      <c r="P16" s="15" t="s">
        <v>101</v>
      </c>
      <c r="Q16" s="44">
        <v>106412</v>
      </c>
      <c r="R16" s="44">
        <v>0</v>
      </c>
      <c r="S16" s="44">
        <v>0</v>
      </c>
      <c r="T16" s="45">
        <v>106412</v>
      </c>
      <c r="U16" s="44">
        <v>0</v>
      </c>
      <c r="V16" s="14" t="s">
        <v>102</v>
      </c>
      <c r="W16" s="34" t="s">
        <v>108</v>
      </c>
      <c r="X16" s="15" t="s">
        <v>109</v>
      </c>
      <c r="Y16" s="23"/>
    </row>
    <row r="17" spans="1:25" ht="114" customHeight="1">
      <c r="A17" s="33" t="s">
        <v>117</v>
      </c>
      <c r="B17" s="14">
        <v>97047140583</v>
      </c>
      <c r="C17" s="14">
        <v>2019</v>
      </c>
      <c r="D17" s="14">
        <v>2019</v>
      </c>
      <c r="E17" s="14"/>
      <c r="F17" s="14" t="s">
        <v>101</v>
      </c>
      <c r="G17" s="14" t="s">
        <v>110</v>
      </c>
      <c r="H17" s="47" t="s">
        <v>101</v>
      </c>
      <c r="I17" s="15" t="s">
        <v>132</v>
      </c>
      <c r="J17" s="15" t="s">
        <v>103</v>
      </c>
      <c r="K17" s="15" t="s">
        <v>133</v>
      </c>
      <c r="L17" s="51" t="s">
        <v>140</v>
      </c>
      <c r="M17" s="15">
        <v>1</v>
      </c>
      <c r="N17" s="14" t="s">
        <v>107</v>
      </c>
      <c r="O17" s="15">
        <v>12</v>
      </c>
      <c r="P17" s="15" t="s">
        <v>101</v>
      </c>
      <c r="Q17" s="44">
        <v>0</v>
      </c>
      <c r="R17" s="44">
        <v>106412</v>
      </c>
      <c r="S17" s="44">
        <v>0</v>
      </c>
      <c r="T17" s="45">
        <v>106412</v>
      </c>
      <c r="U17" s="44">
        <v>0</v>
      </c>
      <c r="V17" s="14" t="s">
        <v>102</v>
      </c>
      <c r="W17" s="34" t="s">
        <v>108</v>
      </c>
      <c r="X17" s="15" t="s">
        <v>109</v>
      </c>
      <c r="Y17" s="23"/>
    </row>
    <row r="18" spans="1:25" ht="114" customHeight="1">
      <c r="A18" s="33" t="s">
        <v>118</v>
      </c>
      <c r="B18" s="14">
        <v>97047140583</v>
      </c>
      <c r="C18" s="14">
        <v>2018</v>
      </c>
      <c r="D18" s="14">
        <v>2018</v>
      </c>
      <c r="E18" s="14"/>
      <c r="F18" s="14" t="s">
        <v>101</v>
      </c>
      <c r="G18" s="14" t="s">
        <v>110</v>
      </c>
      <c r="H18" s="47" t="s">
        <v>101</v>
      </c>
      <c r="I18" s="15" t="s">
        <v>134</v>
      </c>
      <c r="J18" s="15" t="s">
        <v>103</v>
      </c>
      <c r="K18" s="15" t="s">
        <v>133</v>
      </c>
      <c r="L18" s="51" t="s">
        <v>141</v>
      </c>
      <c r="M18" s="15">
        <v>1</v>
      </c>
      <c r="N18" s="14" t="s">
        <v>107</v>
      </c>
      <c r="O18" s="15">
        <v>5</v>
      </c>
      <c r="P18" s="15" t="s">
        <v>101</v>
      </c>
      <c r="Q18" s="44">
        <v>180493.36</v>
      </c>
      <c r="R18" s="44">
        <v>0</v>
      </c>
      <c r="S18" s="44">
        <v>0</v>
      </c>
      <c r="T18" s="45">
        <v>180493.36</v>
      </c>
      <c r="U18" s="44">
        <v>0</v>
      </c>
      <c r="V18" s="14" t="s">
        <v>102</v>
      </c>
      <c r="W18" s="34" t="s">
        <v>108</v>
      </c>
      <c r="X18" s="15" t="s">
        <v>109</v>
      </c>
      <c r="Y18" s="23"/>
    </row>
    <row r="19" spans="1:25" ht="114" customHeight="1">
      <c r="A19" s="33" t="s">
        <v>135</v>
      </c>
      <c r="B19" s="14">
        <v>97047140583</v>
      </c>
      <c r="C19" s="14">
        <v>2019</v>
      </c>
      <c r="D19" s="14">
        <v>2019</v>
      </c>
      <c r="E19" s="14"/>
      <c r="F19" s="14" t="s">
        <v>101</v>
      </c>
      <c r="G19" s="14" t="s">
        <v>110</v>
      </c>
      <c r="H19" s="47" t="s">
        <v>101</v>
      </c>
      <c r="I19" s="15" t="s">
        <v>134</v>
      </c>
      <c r="J19" s="15" t="s">
        <v>103</v>
      </c>
      <c r="K19" s="15" t="s">
        <v>133</v>
      </c>
      <c r="L19" s="51" t="s">
        <v>142</v>
      </c>
      <c r="M19" s="15">
        <v>1</v>
      </c>
      <c r="N19" s="14" t="s">
        <v>107</v>
      </c>
      <c r="O19" s="15">
        <v>5</v>
      </c>
      <c r="P19" s="15" t="s">
        <v>101</v>
      </c>
      <c r="Q19" s="44">
        <v>0</v>
      </c>
      <c r="R19" s="44">
        <v>180493.36</v>
      </c>
      <c r="S19" s="44">
        <v>0</v>
      </c>
      <c r="T19" s="45">
        <v>180493.36</v>
      </c>
      <c r="U19" s="44">
        <v>0</v>
      </c>
      <c r="V19" s="14" t="s">
        <v>102</v>
      </c>
      <c r="W19" s="34" t="s">
        <v>108</v>
      </c>
      <c r="X19" s="15" t="s">
        <v>109</v>
      </c>
      <c r="Y19" s="23"/>
    </row>
    <row r="20" spans="1:25" s="39" customFormat="1" ht="106.5" customHeight="1">
      <c r="A20" s="50" t="s">
        <v>136</v>
      </c>
      <c r="B20" s="14">
        <v>97047140583</v>
      </c>
      <c r="C20" s="14">
        <v>2019</v>
      </c>
      <c r="D20" s="14">
        <v>2019</v>
      </c>
      <c r="E20" s="14"/>
      <c r="F20" s="14" t="s">
        <v>101</v>
      </c>
      <c r="G20" s="14" t="s">
        <v>110</v>
      </c>
      <c r="H20" s="47" t="s">
        <v>101</v>
      </c>
      <c r="I20" s="14" t="s">
        <v>105</v>
      </c>
      <c r="J20" s="15" t="s">
        <v>103</v>
      </c>
      <c r="K20" s="14"/>
      <c r="L20" s="49" t="s">
        <v>124</v>
      </c>
      <c r="M20" s="15">
        <v>1</v>
      </c>
      <c r="N20" s="15" t="s">
        <v>123</v>
      </c>
      <c r="O20" s="15">
        <v>12</v>
      </c>
      <c r="P20" s="15" t="s">
        <v>101</v>
      </c>
      <c r="Q20" s="44">
        <v>0</v>
      </c>
      <c r="R20" s="38">
        <v>205000</v>
      </c>
      <c r="S20" s="44">
        <v>0</v>
      </c>
      <c r="T20" s="38">
        <v>205000</v>
      </c>
      <c r="U20" s="44">
        <v>0</v>
      </c>
      <c r="V20" s="14" t="s">
        <v>102</v>
      </c>
      <c r="W20" s="34" t="s">
        <v>108</v>
      </c>
      <c r="X20" s="48" t="s">
        <v>122</v>
      </c>
      <c r="Y20" s="14"/>
    </row>
    <row r="21" spans="1:25" s="39" customFormat="1" ht="240" customHeight="1">
      <c r="A21" s="50" t="s">
        <v>137</v>
      </c>
      <c r="B21" s="14">
        <v>97047140583</v>
      </c>
      <c r="C21" s="14">
        <v>2018</v>
      </c>
      <c r="D21" s="14">
        <v>2018</v>
      </c>
      <c r="E21" s="14"/>
      <c r="F21" s="14" t="s">
        <v>101</v>
      </c>
      <c r="G21" s="14" t="s">
        <v>110</v>
      </c>
      <c r="H21" s="47" t="s">
        <v>101</v>
      </c>
      <c r="I21" s="14" t="s">
        <v>105</v>
      </c>
      <c r="J21" s="15" t="s">
        <v>103</v>
      </c>
      <c r="K21" s="14"/>
      <c r="L21" s="49" t="s">
        <v>125</v>
      </c>
      <c r="M21" s="37">
        <v>1</v>
      </c>
      <c r="N21" s="15" t="s">
        <v>123</v>
      </c>
      <c r="O21" s="53">
        <v>10</v>
      </c>
      <c r="P21" s="51" t="s">
        <v>101</v>
      </c>
      <c r="Q21" s="54">
        <v>274200</v>
      </c>
      <c r="R21" s="44">
        <v>0</v>
      </c>
      <c r="S21" s="44">
        <v>0</v>
      </c>
      <c r="T21" s="55">
        <v>274200</v>
      </c>
      <c r="U21" s="44">
        <v>0</v>
      </c>
      <c r="V21" s="14" t="s">
        <v>102</v>
      </c>
      <c r="W21" s="34" t="s">
        <v>108</v>
      </c>
      <c r="X21" s="48" t="s">
        <v>122</v>
      </c>
      <c r="Y21" s="14"/>
    </row>
    <row r="22" spans="1:25" s="39" customFormat="1" ht="243.75" customHeight="1">
      <c r="A22" s="50" t="s">
        <v>138</v>
      </c>
      <c r="B22" s="14">
        <v>97047140583</v>
      </c>
      <c r="C22" s="14">
        <v>2019</v>
      </c>
      <c r="D22" s="14">
        <v>2019</v>
      </c>
      <c r="E22" s="14"/>
      <c r="F22" s="14" t="s">
        <v>101</v>
      </c>
      <c r="G22" s="14" t="s">
        <v>110</v>
      </c>
      <c r="H22" s="47" t="s">
        <v>101</v>
      </c>
      <c r="I22" s="14" t="s">
        <v>105</v>
      </c>
      <c r="J22" s="15" t="s">
        <v>103</v>
      </c>
      <c r="K22" s="14"/>
      <c r="L22" s="49" t="s">
        <v>125</v>
      </c>
      <c r="M22" s="37">
        <v>1</v>
      </c>
      <c r="N22" s="15" t="s">
        <v>123</v>
      </c>
      <c r="O22" s="15">
        <v>12</v>
      </c>
      <c r="P22" s="15" t="s">
        <v>101</v>
      </c>
      <c r="Q22" s="44">
        <v>0</v>
      </c>
      <c r="R22" s="52">
        <v>300000</v>
      </c>
      <c r="S22" s="44">
        <v>0</v>
      </c>
      <c r="T22" s="38">
        <v>300000</v>
      </c>
      <c r="U22" s="44">
        <v>0</v>
      </c>
      <c r="V22" s="14" t="s">
        <v>102</v>
      </c>
      <c r="W22" s="34" t="s">
        <v>108</v>
      </c>
      <c r="X22" s="48" t="s">
        <v>122</v>
      </c>
      <c r="Y22" s="14"/>
    </row>
    <row r="23" spans="1:25" ht="12.75">
      <c r="A23" s="35"/>
      <c r="B23" s="16"/>
      <c r="C23" s="16"/>
      <c r="D23" s="16"/>
      <c r="E23" s="16"/>
      <c r="F23" s="16"/>
      <c r="G23" s="16"/>
      <c r="H23" s="16"/>
      <c r="I23" s="16"/>
      <c r="J23" s="40"/>
      <c r="K23" s="16"/>
      <c r="L23" s="40"/>
      <c r="M23" s="40"/>
      <c r="N23" s="16"/>
      <c r="O23" s="40"/>
      <c r="P23" s="40"/>
      <c r="Q23" s="41"/>
      <c r="R23" s="42"/>
      <c r="S23" s="41"/>
      <c r="T23" s="42"/>
      <c r="U23" s="16"/>
      <c r="V23" s="16"/>
      <c r="W23" s="43"/>
      <c r="X23" s="40"/>
      <c r="Y23" s="2"/>
    </row>
    <row r="24" spans="1:12" ht="12.75">
      <c r="A24" s="104" t="s">
        <v>8</v>
      </c>
      <c r="B24" s="104"/>
      <c r="C24" s="104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114" t="s">
        <v>46</v>
      </c>
      <c r="B25" s="114"/>
      <c r="C25" s="114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7" ht="12.75">
      <c r="A26" s="75" t="s">
        <v>88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Q26" s="16" t="s">
        <v>53</v>
      </c>
    </row>
    <row r="27" spans="1:25" ht="12.75" customHeight="1">
      <c r="A27" s="75" t="s">
        <v>91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Q27" s="2" t="s">
        <v>146</v>
      </c>
      <c r="Y27" s="16"/>
    </row>
    <row r="28" spans="1:25" ht="12.75">
      <c r="A28" s="75" t="s">
        <v>73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Q28" s="16"/>
      <c r="Y28" s="16"/>
    </row>
    <row r="29" spans="1:12" ht="12.75">
      <c r="A29" s="119" t="s">
        <v>74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24" ht="12.75" customHeight="1">
      <c r="A30" s="75" t="s">
        <v>77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7"/>
      <c r="P30" s="95" t="s">
        <v>70</v>
      </c>
      <c r="Q30" s="96"/>
      <c r="R30" s="96"/>
      <c r="S30" s="96"/>
      <c r="T30" s="96"/>
      <c r="U30" s="96"/>
      <c r="V30" s="96"/>
      <c r="W30" s="96"/>
      <c r="X30" s="97"/>
    </row>
    <row r="31" spans="1:24" ht="12.75" customHeight="1">
      <c r="A31" s="75" t="s">
        <v>78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P31" s="92" t="s">
        <v>61</v>
      </c>
      <c r="Q31" s="93"/>
      <c r="R31" s="93"/>
      <c r="S31" s="93"/>
      <c r="T31" s="94"/>
      <c r="U31" s="29" t="s">
        <v>89</v>
      </c>
      <c r="V31" s="31"/>
      <c r="W31" s="31"/>
      <c r="X31" s="32"/>
    </row>
    <row r="32" spans="1:24" ht="12.75" customHeight="1">
      <c r="A32" s="75" t="s">
        <v>96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P32" s="27"/>
      <c r="Q32" s="28"/>
      <c r="R32" s="28"/>
      <c r="S32" s="28"/>
      <c r="T32" s="28"/>
      <c r="U32" s="30"/>
      <c r="V32" s="31"/>
      <c r="W32" s="31"/>
      <c r="X32" s="32"/>
    </row>
    <row r="33" spans="1:24" ht="12.75" customHeight="1">
      <c r="A33" s="75" t="s">
        <v>97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P33" s="98" t="s">
        <v>69</v>
      </c>
      <c r="Q33" s="99"/>
      <c r="R33" s="99"/>
      <c r="S33" s="99"/>
      <c r="T33" s="99"/>
      <c r="U33" s="99"/>
      <c r="V33" s="99"/>
      <c r="W33" s="99"/>
      <c r="X33" s="100"/>
    </row>
    <row r="34" spans="1:24" ht="12" customHeight="1">
      <c r="A34" s="75" t="s">
        <v>98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P34" s="101" t="s">
        <v>62</v>
      </c>
      <c r="Q34" s="102"/>
      <c r="R34" s="102"/>
      <c r="S34" s="102"/>
      <c r="T34" s="103"/>
      <c r="U34" s="22" t="s">
        <v>63</v>
      </c>
      <c r="V34" s="22" t="s">
        <v>64</v>
      </c>
      <c r="W34" s="90" t="s">
        <v>65</v>
      </c>
      <c r="X34" s="91"/>
    </row>
    <row r="35" spans="1:24" ht="12.75" customHeight="1">
      <c r="A35" s="75" t="s">
        <v>99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P35" s="68" t="s">
        <v>34</v>
      </c>
      <c r="Q35" s="69"/>
      <c r="R35" s="69"/>
      <c r="S35" s="69"/>
      <c r="T35" s="70"/>
      <c r="U35" s="29">
        <v>0</v>
      </c>
      <c r="V35" s="29">
        <v>0</v>
      </c>
      <c r="W35" s="68">
        <v>0</v>
      </c>
      <c r="X35" s="70"/>
    </row>
    <row r="36" spans="1:24" s="1" customFormat="1" ht="12.7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P36" s="68" t="s">
        <v>66</v>
      </c>
      <c r="Q36" s="69"/>
      <c r="R36" s="69"/>
      <c r="S36" s="69"/>
      <c r="T36" s="70"/>
      <c r="U36" s="56">
        <v>0</v>
      </c>
      <c r="V36" s="56">
        <v>0</v>
      </c>
      <c r="W36" s="86">
        <v>0</v>
      </c>
      <c r="X36" s="87"/>
    </row>
    <row r="37" spans="1:24" s="1" customFormat="1" ht="12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P37" s="68" t="s">
        <v>51</v>
      </c>
      <c r="Q37" s="69"/>
      <c r="R37" s="69"/>
      <c r="S37" s="69"/>
      <c r="T37" s="70"/>
      <c r="U37" s="56">
        <f>Q11+Q16+Q18+Q21</f>
        <v>759105.36</v>
      </c>
      <c r="V37" s="56">
        <f>R12+R17+R19+R20+R22</f>
        <v>989905.36</v>
      </c>
      <c r="W37" s="86">
        <v>0</v>
      </c>
      <c r="X37" s="87"/>
    </row>
    <row r="38" spans="1:24" s="1" customFormat="1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P38" s="68" t="s">
        <v>67</v>
      </c>
      <c r="Q38" s="69"/>
      <c r="R38" s="69"/>
      <c r="S38" s="69"/>
      <c r="T38" s="70"/>
      <c r="U38" s="56">
        <v>0</v>
      </c>
      <c r="V38" s="56">
        <v>0</v>
      </c>
      <c r="W38" s="86">
        <v>0</v>
      </c>
      <c r="X38" s="87"/>
    </row>
    <row r="39" spans="1:24" ht="12" customHeight="1">
      <c r="A39" s="26" t="s">
        <v>54</v>
      </c>
      <c r="P39" s="68" t="s">
        <v>38</v>
      </c>
      <c r="Q39" s="69"/>
      <c r="R39" s="69"/>
      <c r="S39" s="69"/>
      <c r="T39" s="70"/>
      <c r="U39" s="56">
        <v>0</v>
      </c>
      <c r="V39" s="56">
        <v>0</v>
      </c>
      <c r="W39" s="86">
        <v>0</v>
      </c>
      <c r="X39" s="87"/>
    </row>
    <row r="40" spans="1:24" ht="12.75" customHeight="1">
      <c r="A40" s="113" t="s">
        <v>47</v>
      </c>
      <c r="B40" s="113"/>
      <c r="J40" s="18"/>
      <c r="P40" s="68" t="s">
        <v>68</v>
      </c>
      <c r="Q40" s="69"/>
      <c r="R40" s="69"/>
      <c r="S40" s="69"/>
      <c r="T40" s="70"/>
      <c r="U40" s="56">
        <f>Q15</f>
        <v>200000</v>
      </c>
      <c r="V40" s="56">
        <f>R13+R14+R15</f>
        <v>5148720</v>
      </c>
      <c r="W40" s="86">
        <f>S13+S14+S15</f>
        <v>22221275</v>
      </c>
      <c r="X40" s="87"/>
    </row>
    <row r="41" spans="1:24" ht="12.75">
      <c r="A41" s="113" t="s">
        <v>48</v>
      </c>
      <c r="B41" s="113"/>
      <c r="U41" s="57"/>
      <c r="V41" s="57"/>
      <c r="W41" s="57"/>
      <c r="X41" s="57"/>
    </row>
    <row r="42" spans="1:2" ht="12.75" customHeight="1">
      <c r="A42" s="113" t="s">
        <v>49</v>
      </c>
      <c r="B42" s="113"/>
    </row>
    <row r="43" ht="12.75" customHeight="1"/>
    <row r="44" spans="1:24" ht="12.75" customHeight="1">
      <c r="A44" s="25" t="s">
        <v>82</v>
      </c>
      <c r="B44" s="1"/>
      <c r="C44" s="1"/>
      <c r="D44" s="1"/>
      <c r="W44" s="1"/>
      <c r="X44" s="1"/>
    </row>
    <row r="45" spans="1:24" s="1" customFormat="1" ht="14.25" customHeight="1">
      <c r="A45" s="110" t="s">
        <v>83</v>
      </c>
      <c r="B45" s="110"/>
      <c r="C45" s="110"/>
      <c r="D45" s="110"/>
      <c r="E45" s="24"/>
      <c r="F45" s="24"/>
      <c r="G45" s="24"/>
      <c r="H45" s="24"/>
      <c r="I45" s="24"/>
      <c r="J45" s="24"/>
      <c r="K45" s="24"/>
      <c r="L45" s="24"/>
      <c r="M45" s="24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4" ht="14.25" customHeight="1">
      <c r="A46" s="110" t="s">
        <v>84</v>
      </c>
      <c r="B46" s="110"/>
      <c r="C46" s="110"/>
      <c r="D46" s="110"/>
    </row>
    <row r="47" spans="1:10" ht="14.25" customHeight="1">
      <c r="A47" s="110" t="s">
        <v>85</v>
      </c>
      <c r="B47" s="110"/>
      <c r="C47" s="110"/>
      <c r="D47" s="110"/>
      <c r="J47" s="18"/>
    </row>
    <row r="48" spans="1:4" ht="14.25" customHeight="1">
      <c r="A48" s="110" t="s">
        <v>86</v>
      </c>
      <c r="B48" s="110"/>
      <c r="C48" s="110"/>
      <c r="D48" s="110"/>
    </row>
    <row r="49" spans="1:4" ht="14.25" customHeight="1">
      <c r="A49" s="110" t="s">
        <v>87</v>
      </c>
      <c r="B49" s="110"/>
      <c r="C49" s="110"/>
      <c r="D49" s="110"/>
    </row>
  </sheetData>
  <sheetProtection/>
  <mergeCells count="68">
    <mergeCell ref="A48:D48"/>
    <mergeCell ref="A49:D49"/>
    <mergeCell ref="W39:X39"/>
    <mergeCell ref="W40:X40"/>
    <mergeCell ref="A45:D45"/>
    <mergeCell ref="A46:D46"/>
    <mergeCell ref="A40:B40"/>
    <mergeCell ref="A41:B41"/>
    <mergeCell ref="P40:T40"/>
    <mergeCell ref="A42:B42"/>
    <mergeCell ref="Y7:Y9"/>
    <mergeCell ref="W36:X36"/>
    <mergeCell ref="A29:L29"/>
    <mergeCell ref="A30:K30"/>
    <mergeCell ref="A31:K31"/>
    <mergeCell ref="P7:P9"/>
    <mergeCell ref="Q7:V7"/>
    <mergeCell ref="A33:K33"/>
    <mergeCell ref="M7:M9"/>
    <mergeCell ref="C7:C9"/>
    <mergeCell ref="A47:D47"/>
    <mergeCell ref="F7:F9"/>
    <mergeCell ref="G7:G9"/>
    <mergeCell ref="E7:E9"/>
    <mergeCell ref="A28:L28"/>
    <mergeCell ref="A37:N37"/>
    <mergeCell ref="A25:L25"/>
    <mergeCell ref="A26:L26"/>
    <mergeCell ref="A34:K34"/>
    <mergeCell ref="B7:B9"/>
    <mergeCell ref="W38:X38"/>
    <mergeCell ref="Q8:Q9"/>
    <mergeCell ref="R8:R9"/>
    <mergeCell ref="S8:S9"/>
    <mergeCell ref="T8:T9"/>
    <mergeCell ref="X8:X9"/>
    <mergeCell ref="W35:X35"/>
    <mergeCell ref="U8:V8"/>
    <mergeCell ref="W8:W9"/>
    <mergeCell ref="P38:T38"/>
    <mergeCell ref="W37:X37"/>
    <mergeCell ref="J7:J9"/>
    <mergeCell ref="W7:X7"/>
    <mergeCell ref="W34:X34"/>
    <mergeCell ref="P31:T31"/>
    <mergeCell ref="P30:X30"/>
    <mergeCell ref="P33:X33"/>
    <mergeCell ref="P34:T34"/>
    <mergeCell ref="P37:T37"/>
    <mergeCell ref="A24:L24"/>
    <mergeCell ref="A27:N27"/>
    <mergeCell ref="A32:K32"/>
    <mergeCell ref="L7:L9"/>
    <mergeCell ref="H7:H9"/>
    <mergeCell ref="I7:I9"/>
    <mergeCell ref="O7:O9"/>
    <mergeCell ref="N7:N9"/>
    <mergeCell ref="K7:K9"/>
    <mergeCell ref="P35:T35"/>
    <mergeCell ref="P36:T36"/>
    <mergeCell ref="A7:A9"/>
    <mergeCell ref="D7:D9"/>
    <mergeCell ref="P39:T39"/>
    <mergeCell ref="A1:Y1"/>
    <mergeCell ref="A2:Y2"/>
    <mergeCell ref="A4:Y4"/>
    <mergeCell ref="A36:N36"/>
    <mergeCell ref="A35:N3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120" t="s">
        <v>144</v>
      </c>
      <c r="B1" s="120"/>
      <c r="C1" s="120"/>
      <c r="D1" s="120"/>
      <c r="E1" s="120"/>
      <c r="F1" s="120"/>
    </row>
    <row r="2" spans="1:6" ht="66" customHeight="1">
      <c r="A2" s="121" t="s">
        <v>131</v>
      </c>
      <c r="B2" s="121"/>
      <c r="C2" s="121"/>
      <c r="D2" s="121"/>
      <c r="E2" s="121"/>
      <c r="F2" s="121"/>
    </row>
    <row r="3" spans="1:6" ht="15.75">
      <c r="A3" s="120" t="s">
        <v>0</v>
      </c>
      <c r="B3" s="120"/>
      <c r="C3" s="120"/>
      <c r="D3" s="120"/>
      <c r="E3" s="120"/>
      <c r="F3" s="120"/>
    </row>
    <row r="4" spans="1:6" s="1" customFormat="1" ht="18">
      <c r="A4" s="122" t="s">
        <v>80</v>
      </c>
      <c r="B4" s="122"/>
      <c r="C4" s="122"/>
      <c r="D4" s="122"/>
      <c r="E4" s="122"/>
      <c r="F4" s="122"/>
    </row>
    <row r="5" spans="1:6" s="1" customFormat="1" ht="18">
      <c r="A5" s="122" t="s">
        <v>81</v>
      </c>
      <c r="B5" s="122"/>
      <c r="C5" s="122"/>
      <c r="D5" s="122"/>
      <c r="E5" s="122"/>
      <c r="F5" s="122"/>
    </row>
    <row r="7" spans="1:6" ht="12.75" customHeight="1">
      <c r="A7" s="71" t="s">
        <v>12</v>
      </c>
      <c r="B7" s="84" t="s">
        <v>13</v>
      </c>
      <c r="C7" s="71" t="s">
        <v>30</v>
      </c>
      <c r="D7" s="84" t="s">
        <v>14</v>
      </c>
      <c r="E7" s="71" t="s">
        <v>19</v>
      </c>
      <c r="F7" s="71" t="s">
        <v>58</v>
      </c>
    </row>
    <row r="8" spans="1:6" ht="12.75">
      <c r="A8" s="72"/>
      <c r="B8" s="85"/>
      <c r="C8" s="72"/>
      <c r="D8" s="85"/>
      <c r="E8" s="72"/>
      <c r="F8" s="71"/>
    </row>
    <row r="9" spans="1:6" ht="12.75" customHeight="1">
      <c r="A9" s="72"/>
      <c r="B9" s="85"/>
      <c r="C9" s="72"/>
      <c r="D9" s="85"/>
      <c r="E9" s="72"/>
      <c r="F9" s="71"/>
    </row>
    <row r="10" spans="1:6" ht="12.75">
      <c r="A10" s="72"/>
      <c r="B10" s="85"/>
      <c r="C10" s="72"/>
      <c r="D10" s="85"/>
      <c r="E10" s="72"/>
      <c r="F10" s="71"/>
    </row>
    <row r="11" spans="1:6" ht="40.5" customHeight="1">
      <c r="A11" s="14" t="s">
        <v>22</v>
      </c>
      <c r="B11" s="15" t="s">
        <v>27</v>
      </c>
      <c r="C11" s="15" t="s">
        <v>27</v>
      </c>
      <c r="D11" s="15" t="s">
        <v>27</v>
      </c>
      <c r="E11" s="14" t="s">
        <v>57</v>
      </c>
      <c r="F11" s="12" t="s">
        <v>23</v>
      </c>
    </row>
    <row r="13" spans="1:3" ht="12.75">
      <c r="A13" s="19"/>
      <c r="B13" s="9"/>
      <c r="C13" s="9"/>
    </row>
    <row r="14" ht="12.75">
      <c r="D14" s="16" t="s">
        <v>53</v>
      </c>
    </row>
    <row r="15" ht="15.75" customHeight="1">
      <c r="D15" s="2" t="s">
        <v>146</v>
      </c>
    </row>
    <row r="16" spans="1:6" ht="12.75">
      <c r="A16" s="123" t="s">
        <v>8</v>
      </c>
      <c r="B16" s="123"/>
      <c r="C16" s="123"/>
      <c r="D16" s="105"/>
      <c r="E16" s="105"/>
      <c r="F16" s="105"/>
    </row>
    <row r="17" spans="1:6" ht="16.5" customHeight="1">
      <c r="A17" s="124" t="s">
        <v>59</v>
      </c>
      <c r="B17" s="125"/>
      <c r="C17" s="125"/>
      <c r="D17" s="20"/>
      <c r="E17" s="20"/>
      <c r="F17" s="20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Riso Francesco</cp:lastModifiedBy>
  <cp:lastPrinted>2018-02-07T13:36:56Z</cp:lastPrinted>
  <dcterms:created xsi:type="dcterms:W3CDTF">2016-06-08T15:54:56Z</dcterms:created>
  <dcterms:modified xsi:type="dcterms:W3CDTF">2018-05-09T08:30:48Z</dcterms:modified>
  <cp:category/>
  <cp:version/>
  <cp:contentType/>
  <cp:contentStatus/>
</cp:coreProperties>
</file>