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45" activeTab="0"/>
  </bookViews>
  <sheets>
    <sheet name="VERIFICA FONDO KYOTO 5" sheetId="1" r:id="rId1"/>
  </sheets>
  <definedNames>
    <definedName name="_xlnm.Print_Area" localSheetId="0">'VERIFICA FONDO KYOTO 5'!$B$1:$K$52</definedName>
  </definedNames>
  <calcPr fullCalcOnLoad="1"/>
</workbook>
</file>

<file path=xl/sharedStrings.xml><?xml version="1.0" encoding="utf-8"?>
<sst xmlns="http://schemas.openxmlformats.org/spreadsheetml/2006/main" count="147" uniqueCount="135">
  <si>
    <t>TIPOLOGIA DI INTERVENTO</t>
  </si>
  <si>
    <t>REQUISITI   TECNICI</t>
  </si>
  <si>
    <t>OPERE / INTERVENTI</t>
  </si>
  <si>
    <t xml:space="preserve">  Installazione di sistemi di schermatura e/o ombreggiamento
  fissi, anche integrati, o mobili</t>
  </si>
  <si>
    <t xml:space="preserve">  Installazione di meccanismi automatici di regolazione e
  controllo delle schermature</t>
  </si>
  <si>
    <t>≤</t>
  </si>
  <si>
    <t>≥</t>
  </si>
  <si>
    <t xml:space="preserve">  Installazione di generatore di calore a condensazione</t>
  </si>
  <si>
    <t xml:space="preserve">  Amministrazione richiedente: </t>
  </si>
  <si>
    <r>
      <t>Requisito tecnico
di progetto</t>
    </r>
    <r>
      <rPr>
        <b/>
        <sz val="11"/>
        <color indexed="8"/>
        <rFont val="Symbol"/>
        <family val="1"/>
      </rPr>
      <t xml:space="preserve"> </t>
    </r>
  </si>
  <si>
    <t xml:space="preserve">  Strutture opache orizzontali:
  isolamento coperture   </t>
  </si>
  <si>
    <t xml:space="preserve">  Strutture opache orizzontali:
  isolamento pavimenti  </t>
  </si>
  <si>
    <t xml:space="preserve">  Strutture opache verticali:
  isolamento pareti perimetrali  </t>
  </si>
  <si>
    <t>W/mq*K</t>
  </si>
  <si>
    <t>h</t>
  </si>
  <si>
    <t>IMPORTI TOTALI  (€)</t>
  </si>
  <si>
    <t xml:space="preserve">                                                                                                  TOTALE (€)   </t>
  </si>
  <si>
    <t xml:space="preserve">  Sostituzione di chiusure trasparenti, comprensive di infissi, se installate 
  congiuntamente a sistemi di termoregolazione o valvole termostatiche 
  ovvero in presenza di detti sistemi al momento dell'intervento   </t>
  </si>
  <si>
    <r>
      <t xml:space="preserve">Requisito tecnico
 di soglia 
</t>
    </r>
    <r>
      <rPr>
        <sz val="10"/>
        <color indexed="8"/>
        <rFont val="Times New Roman"/>
        <family val="1"/>
      </rPr>
      <t>(Tabelle 1 e 2 dell’Allegato I 
del  D.M. 16.02.2016)</t>
    </r>
  </si>
  <si>
    <t xml:space="preserve">  Denominazione edificio:</t>
  </si>
  <si>
    <t xml:space="preserve">  Categoria Catastale: </t>
  </si>
  <si>
    <t>Importi</t>
  </si>
  <si>
    <t xml:space="preserve">A) </t>
  </si>
  <si>
    <t>SOMME A BASE D'ASTA</t>
  </si>
  <si>
    <t xml:space="preserve">a.1) </t>
  </si>
  <si>
    <t>Lavori a misura, a corpo, in economia</t>
  </si>
  <si>
    <t>a.1.1</t>
  </si>
  <si>
    <t>a corpo</t>
  </si>
  <si>
    <t>a.1.2</t>
  </si>
  <si>
    <t>a misura</t>
  </si>
  <si>
    <t>a.1.3</t>
  </si>
  <si>
    <t>in economia</t>
  </si>
  <si>
    <t>Totale</t>
  </si>
  <si>
    <t xml:space="preserve">a.2)  </t>
  </si>
  <si>
    <t>Oneri della sicurezza, non soggetti a ribasso d'asta</t>
  </si>
  <si>
    <t>TOTALE LAVORI</t>
  </si>
  <si>
    <t xml:space="preserve">B) </t>
  </si>
  <si>
    <t>SOMME A DISPOSIZIONE STAZIONE APPALTANTE</t>
  </si>
  <si>
    <t xml:space="preserve">lavori in economia, previsti in progetto ed esclusi dall'appalto, ivi inclusi i rimborsi previa fattura </t>
  </si>
  <si>
    <t>servizi e forniture in economia, previsti in progetto ed esclusi dall'appalto, ivi inclusi i rimborsi previa fattura</t>
  </si>
  <si>
    <t>diagnosi energetica</t>
  </si>
  <si>
    <t>monitoraggio</t>
  </si>
  <si>
    <t>Indagini geologiche e geotermiche a carico del progettista</t>
  </si>
  <si>
    <t>Allacciamenti ai pubblici servizi (es. gas, energia elettrica)</t>
  </si>
  <si>
    <t>Imprevisti</t>
  </si>
  <si>
    <t>Oneri a discarica (ove di pertinenza)</t>
  </si>
  <si>
    <t>Spese tecniche e spese per prestazioni professionali</t>
  </si>
  <si>
    <t>spese tecniche relative alla progettazione</t>
  </si>
  <si>
    <t>direzione lavori</t>
  </si>
  <si>
    <t>coordinamento della sicurezza in fase di esecuzione</t>
  </si>
  <si>
    <t>collaudo tecnico amministrativo, collaudo statico ed altri eventuali collaudi specialistici</t>
  </si>
  <si>
    <t>spese professionali per la redazione della valutazione di sicurezza strutturale e di verifica di vulnerabilità sismica</t>
  </si>
  <si>
    <t>attestato di prestazione energetica post operam</t>
  </si>
  <si>
    <t>TOTALE SOMME A DISPOSIZIONE AL NETTO DI IVA</t>
  </si>
  <si>
    <t>I.V.A., eventuali altre imposte e contributi dovuti per legge</t>
  </si>
  <si>
    <t>IVA lavori (10%)</t>
  </si>
  <si>
    <t>IVA b.1, b.3, b.5, b.8 (da calcolare per le singole voci al 22%)</t>
  </si>
  <si>
    <t>IVA b.2,b.6</t>
  </si>
  <si>
    <t>TOTALE SOMME A DISPOSIZIONE</t>
  </si>
  <si>
    <t xml:space="preserve">coordinamento della sicurezza in fase di progettazione </t>
  </si>
  <si>
    <t>Spese per attività tecnico amministrative connesse alla progettazione, di supporto al responsabile del procedimento, e di verifica e validazione</t>
  </si>
  <si>
    <t>Incentivi</t>
  </si>
  <si>
    <r>
      <t xml:space="preserve">IVA b.4 </t>
    </r>
    <r>
      <rPr>
        <i/>
        <u val="single"/>
        <sz val="11"/>
        <color indexed="8"/>
        <rFont val="Times New Roman"/>
        <family val="1"/>
      </rPr>
      <t>come dovuta</t>
    </r>
  </si>
  <si>
    <t>b.1)</t>
  </si>
  <si>
    <t>b.2)</t>
  </si>
  <si>
    <t>b.3)</t>
  </si>
  <si>
    <t>b.4)</t>
  </si>
  <si>
    <t>b.5)</t>
  </si>
  <si>
    <t>b.6)</t>
  </si>
  <si>
    <t>b.7)</t>
  </si>
  <si>
    <t>b.8)</t>
  </si>
  <si>
    <t>b.9)</t>
  </si>
  <si>
    <r>
      <t xml:space="preserve"> Analisi, monitoraggio, audit e diagnosi energetica,</t>
    </r>
    <r>
      <rPr>
        <b/>
        <sz val="11"/>
        <color indexed="57"/>
        <rFont val="Times New Roman"/>
        <family val="1"/>
      </rPr>
      <t xml:space="preserve"> </t>
    </r>
    <r>
      <rPr>
        <b/>
        <sz val="11"/>
        <rFont val="Times New Roman"/>
        <family val="1"/>
      </rPr>
      <t>certificazione energetica.</t>
    </r>
  </si>
  <si>
    <t>Eventuali spese per commissioni giudicatrici</t>
  </si>
  <si>
    <t xml:space="preserve"> Interventi di riqualificazione energetica</t>
  </si>
  <si>
    <r>
      <t xml:space="preserve"> Interventi di efficientamento e risparmio idrico </t>
    </r>
  </si>
  <si>
    <t>COSTI  AMMISSIBILI</t>
  </si>
  <si>
    <r>
      <t xml:space="preserve">TABELLA PER LA VERIFICA DEI REQUISITI TECNICI E DEI COSTI </t>
    </r>
    <r>
      <rPr>
        <b/>
        <sz val="18"/>
        <rFont val="GillSans"/>
        <family val="0"/>
      </rPr>
      <t>AMMISSIBILI</t>
    </r>
    <r>
      <rPr>
        <b/>
        <sz val="18"/>
        <rFont val="GillSans"/>
        <family val="2"/>
      </rPr>
      <t xml:space="preserve">
</t>
    </r>
    <r>
      <rPr>
        <sz val="12"/>
        <rFont val="Times New Roman"/>
        <family val="1"/>
      </rPr>
      <t>(Riferimento al D.M. 16 febbraio 2016  'Conto Termico 2.0')</t>
    </r>
  </si>
  <si>
    <t>Altro</t>
  </si>
  <si>
    <t>certificazione energetica (APE ante operam)</t>
  </si>
  <si>
    <t>BREVE DESCRIZIONE DELL'INTERVENTO</t>
  </si>
  <si>
    <t>Classificazione edificio in base al DPR 412/93:</t>
  </si>
  <si>
    <t xml:space="preserve">  con Pn int &gt; 35 kWt                   Pn (kWt) =</t>
  </si>
  <si>
    <t xml:space="preserve">  con Pn int &lt;= 35 kWt                 Pn (kWt) =</t>
  </si>
  <si>
    <t>TOTALE QUADRO ECONOMICO</t>
  </si>
  <si>
    <r>
      <t xml:space="preserve"> Interventi strutturali per la prevenzione sismica e/o di bonifica o messa in sicurezza delle
 parti di immobile o sue pertinenze contaminate da amianto </t>
    </r>
    <r>
      <rPr>
        <sz val="12"/>
        <rFont val="Times New Roman"/>
        <family val="1"/>
      </rPr>
      <t>(art. 4, comma 1, lett. c - d) del
 D.M. n.66/2015)</t>
    </r>
  </si>
  <si>
    <t>b.1.1</t>
  </si>
  <si>
    <t>b.1.2</t>
  </si>
  <si>
    <t>b.2.1</t>
  </si>
  <si>
    <t>b.2.3</t>
  </si>
  <si>
    <t>b.2.4</t>
  </si>
  <si>
    <t>b.2.5</t>
  </si>
  <si>
    <t>b.6.1</t>
  </si>
  <si>
    <t>b.6.2</t>
  </si>
  <si>
    <t>b.6.3</t>
  </si>
  <si>
    <t>b.6.4</t>
  </si>
  <si>
    <t>b.6.5</t>
  </si>
  <si>
    <t>b.6.6</t>
  </si>
  <si>
    <t>b.6.7</t>
  </si>
  <si>
    <t>b.7.1</t>
  </si>
  <si>
    <t>b.7.2</t>
  </si>
  <si>
    <t>b.9.1</t>
  </si>
  <si>
    <t>b.9.2</t>
  </si>
  <si>
    <t>b.9.3</t>
  </si>
  <si>
    <t>b.9.4</t>
  </si>
  <si>
    <t>b.9.5</t>
  </si>
  <si>
    <r>
      <t xml:space="preserve">b.9.5.1 IVA imprevisti al 10% </t>
    </r>
    <r>
      <rPr>
        <i/>
        <u val="single"/>
        <sz val="9"/>
        <color indexed="8"/>
        <rFont val="Times New Roman"/>
        <family val="1"/>
      </rPr>
      <t>ove di pertinenza</t>
    </r>
  </si>
  <si>
    <r>
      <t xml:space="preserve">b.9.5.2 IVA al 22% </t>
    </r>
    <r>
      <rPr>
        <i/>
        <u val="single"/>
        <sz val="9"/>
        <color indexed="8"/>
        <rFont val="Times New Roman"/>
        <family val="1"/>
      </rPr>
      <t>ove di pertinenza</t>
    </r>
  </si>
  <si>
    <r>
      <rPr>
        <b/>
        <sz val="16"/>
        <color indexed="8"/>
        <rFont val="Times New Roman"/>
        <family val="1"/>
      </rPr>
      <t xml:space="preserve">   </t>
    </r>
    <r>
      <rPr>
        <b/>
        <u val="single"/>
        <sz val="16"/>
        <color indexed="8"/>
        <rFont val="Times New Roman"/>
        <family val="1"/>
      </rPr>
      <t>Inserire nelle caselle verdi i dati riguardanti gli interventi progettuali</t>
    </r>
  </si>
  <si>
    <t>Durata massima finanziamento agevolato</t>
  </si>
  <si>
    <t>Tipologia intervento</t>
  </si>
  <si>
    <t>Importo massimo finanziabile per singolo edificio</t>
  </si>
  <si>
    <t>Massimo 10 anni</t>
  </si>
  <si>
    <t>Massimo 20 anni</t>
  </si>
  <si>
    <t xml:space="preserve">Per edificio € 30.000,00 </t>
  </si>
  <si>
    <t>Per edificio 
massimo € 1.000.000,00</t>
  </si>
  <si>
    <t>Per edificio 
massimo € 2.000.000,00</t>
  </si>
  <si>
    <r>
      <rPr>
        <b/>
        <sz val="12"/>
        <color indexed="8"/>
        <rFont val="Calibri"/>
        <family val="2"/>
      </rPr>
      <t>a)</t>
    </r>
    <r>
      <rPr>
        <sz val="11"/>
        <color theme="1"/>
        <rFont val="Calibri"/>
        <family val="2"/>
      </rPr>
      <t xml:space="preserve"> Interventi che riguardano esclusivamente l'analisi, il monitoraggio, l'audit e la diagnosi energetica </t>
    </r>
  </si>
  <si>
    <r>
      <rPr>
        <b/>
        <sz val="12"/>
        <color indexed="8"/>
        <rFont val="Calibri"/>
        <family val="2"/>
      </rPr>
      <t>b)</t>
    </r>
    <r>
      <rPr>
        <sz val="11"/>
        <color theme="1"/>
        <rFont val="Calibri"/>
        <family val="2"/>
      </rPr>
      <t xml:space="preserve"> Interventi relativi alla sostituzione degli impianti, incluse le opere necessarie alla loro installazione e posa in opera, la relativa progettazione, certificazione energetica ex ante ed ex post </t>
    </r>
  </si>
  <si>
    <t>TIPOLOGIA DI INTERVENTO AMMISSIBILE</t>
  </si>
  <si>
    <r>
      <rPr>
        <b/>
        <sz val="12.5"/>
        <rFont val="Times New Roman"/>
        <family val="1"/>
      </rPr>
      <t xml:space="preserve">Tipologia </t>
    </r>
    <r>
      <rPr>
        <b/>
        <sz val="12.5"/>
        <color indexed="8"/>
        <rFont val="Times New Roman"/>
        <family val="1"/>
      </rPr>
      <t xml:space="preserve">Edificio: </t>
    </r>
  </si>
  <si>
    <t xml:space="preserve">   ZONA CLIMATICA NELLA QUALE
   RICADE L'EDIFICIO                                                      </t>
  </si>
  <si>
    <r>
      <t xml:space="preserve">                                              </t>
    </r>
    <r>
      <rPr>
        <b/>
        <sz val="28"/>
        <color indexed="8"/>
        <rFont val="Castellar"/>
        <family val="1"/>
      </rPr>
      <t>FONDO  KYOTO</t>
    </r>
    <r>
      <rPr>
        <b/>
        <sz val="26"/>
        <color indexed="8"/>
        <rFont val="Castellar"/>
        <family val="1"/>
      </rPr>
      <t xml:space="preserve">  </t>
    </r>
  </si>
  <si>
    <r>
      <t xml:space="preserve">IMPORTO DEGLI INTERVENTI AMMISSIBILI   </t>
    </r>
    <r>
      <rPr>
        <b/>
        <sz val="12"/>
        <color indexed="8"/>
        <rFont val="GillSans"/>
        <family val="0"/>
      </rPr>
      <t>(IVA esclusa)</t>
    </r>
  </si>
  <si>
    <r>
      <rPr>
        <b/>
        <sz val="12"/>
        <color indexed="8"/>
        <rFont val="Calibri"/>
        <family val="2"/>
      </rPr>
      <t>c)</t>
    </r>
    <r>
      <rPr>
        <sz val="11"/>
        <color theme="1"/>
        <rFont val="Calibri"/>
        <family val="2"/>
      </rPr>
      <t xml:space="preserve"> Interventi di riqualificazione energetica dell'edificio, inclusi gli impianti, l'involucro e le relative opere di installazione e posa in opera, la progettazione e certificazione energetica ex ante ed ex post </t>
    </r>
  </si>
  <si>
    <t>Contributi previdenziali su b.2 e b.6</t>
  </si>
  <si>
    <t>Lavori, servizi e forniture in economia, previsti in progetto ed esclusi dall'appalto, ivi inclusi i rimborsi previa fattura</t>
  </si>
  <si>
    <r>
      <t xml:space="preserve">Installazione di tecnologie di </t>
    </r>
    <r>
      <rPr>
        <b/>
        <i/>
        <sz val="12"/>
        <color indexed="8"/>
        <rFont val="Times New Roman"/>
        <family val="1"/>
      </rPr>
      <t>building automation</t>
    </r>
  </si>
  <si>
    <t>Tipologia c)</t>
  </si>
  <si>
    <t>A</t>
  </si>
  <si>
    <t>E.7 Edifici adibiti ad attività scolastiche a tutti i livelli</t>
  </si>
  <si>
    <t xml:space="preserve">c) Edifici adibiti a Ospedale policlinico e a servizi socio-sanitari </t>
  </si>
  <si>
    <t>SI</t>
  </si>
  <si>
    <t>b.2.2</t>
  </si>
  <si>
    <t>incentivi art. 113 D. Lgs. n.50/2016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</si>
</sst>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-410]General"/>
    <numFmt numFmtId="174" formatCode="_-[$€-410]\ * #,##0.00_-;\-[$€-410]\ * #,##0.00_-;_-[$€-410]\ * &quot;-&quot;??_-;_-@_-"/>
    <numFmt numFmtId="175" formatCode="_-[$€-410]\ * #,##0.00_-;\-[$€-410]\ * #,##0.00_-;_-[$€-410]\ * \&quot;\-\&quot;??_-;_-@_-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Symbol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GillSans"/>
      <family val="0"/>
    </font>
    <font>
      <b/>
      <sz val="12.5"/>
      <color indexed="8"/>
      <name val="Times New Roman"/>
      <family val="1"/>
    </font>
    <font>
      <b/>
      <sz val="26"/>
      <color indexed="8"/>
      <name val="Castellar"/>
      <family val="1"/>
    </font>
    <font>
      <b/>
      <strike/>
      <sz val="12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i/>
      <sz val="9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u val="single"/>
      <sz val="11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sz val="11"/>
      <color indexed="5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name val="GillSans"/>
      <family val="2"/>
    </font>
    <font>
      <b/>
      <u val="single"/>
      <sz val="16"/>
      <color indexed="8"/>
      <name val="Times New Roman"/>
      <family val="1"/>
    </font>
    <font>
      <b/>
      <sz val="12.5"/>
      <name val="Times New Roman"/>
      <family val="1"/>
    </font>
    <font>
      <b/>
      <sz val="28"/>
      <color indexed="8"/>
      <name val="Castellar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b/>
      <sz val="20"/>
      <color indexed="8"/>
      <name val="GillSans"/>
      <family val="2"/>
    </font>
    <font>
      <sz val="11"/>
      <color indexed="63"/>
      <name val="Lato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Lucida Console"/>
      <family val="3"/>
    </font>
    <font>
      <b/>
      <sz val="11"/>
      <color indexed="10"/>
      <name val="Times New Roman"/>
      <family val="1"/>
    </font>
    <font>
      <b/>
      <sz val="18"/>
      <color indexed="8"/>
      <name val="GillSans"/>
      <family val="2"/>
    </font>
    <font>
      <b/>
      <sz val="13"/>
      <color indexed="8"/>
      <name val="Symbol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20"/>
      <color theme="1"/>
      <name val="GillSans"/>
      <family val="2"/>
    </font>
    <font>
      <sz val="11"/>
      <color rgb="FF333333"/>
      <name val="Lato"/>
      <family val="0"/>
    </font>
    <font>
      <b/>
      <sz val="12"/>
      <color theme="1"/>
      <name val="Times New Roman"/>
      <family val="1"/>
    </font>
    <font>
      <b/>
      <sz val="12.5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Lucida Console"/>
      <family val="3"/>
    </font>
    <font>
      <b/>
      <sz val="11"/>
      <color rgb="FFFF0000"/>
      <name val="Times New Roman"/>
      <family val="1"/>
    </font>
    <font>
      <b/>
      <sz val="18"/>
      <color theme="1"/>
      <name val="GillSans"/>
      <family val="2"/>
    </font>
    <font>
      <b/>
      <sz val="13"/>
      <color theme="1"/>
      <name val="Symbol"/>
      <family val="1"/>
    </font>
    <font>
      <b/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sz val="26"/>
      <color theme="1"/>
      <name val="Castella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 style="thin"/>
      <right/>
      <top style="thin"/>
      <bottom style="thin"/>
    </border>
    <border>
      <left style="dotted"/>
      <right style="thin"/>
      <top style="dotted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ck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ck"/>
      <right/>
      <top style="thin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29" borderId="0" applyNumberFormat="0" applyBorder="0" applyAlignment="0" applyProtection="0"/>
    <xf numFmtId="173" fontId="12" fillId="0" borderId="0">
      <alignment/>
      <protection/>
    </xf>
    <xf numFmtId="0" fontId="11" fillId="0" borderId="0">
      <alignment/>
      <protection/>
    </xf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75" fillId="0" borderId="0" xfId="0" applyFont="1" applyAlignment="1" applyProtection="1">
      <alignment vertical="center"/>
      <protection locked="0"/>
    </xf>
    <xf numFmtId="0" fontId="7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77" fillId="0" borderId="0" xfId="0" applyFont="1" applyAlignment="1" applyProtection="1">
      <alignment/>
      <protection locked="0"/>
    </xf>
    <xf numFmtId="0" fontId="78" fillId="0" borderId="10" xfId="0" applyFont="1" applyBorder="1" applyAlignment="1" applyProtection="1">
      <alignment vertical="top" wrapText="1"/>
      <protection hidden="1"/>
    </xf>
    <xf numFmtId="0" fontId="79" fillId="0" borderId="11" xfId="0" applyFont="1" applyBorder="1" applyAlignment="1" applyProtection="1">
      <alignment horizontal="left" vertical="center" wrapText="1"/>
      <protection hidden="1"/>
    </xf>
    <xf numFmtId="0" fontId="78" fillId="16" borderId="12" xfId="0" applyFont="1" applyFill="1" applyBorder="1" applyAlignment="1" applyProtection="1">
      <alignment horizontal="center" vertical="center" wrapText="1"/>
      <protection locked="0"/>
    </xf>
    <xf numFmtId="174" fontId="80" fillId="16" borderId="13" xfId="0" applyNumberFormat="1" applyFont="1" applyFill="1" applyBorder="1" applyAlignment="1" applyProtection="1">
      <alignment vertical="center"/>
      <protection locked="0"/>
    </xf>
    <xf numFmtId="174" fontId="16" fillId="16" borderId="13" xfId="0" applyNumberFormat="1" applyFont="1" applyFill="1" applyBorder="1" applyAlignment="1" applyProtection="1">
      <alignment vertical="center"/>
      <protection locked="0"/>
    </xf>
    <xf numFmtId="174" fontId="81" fillId="16" borderId="13" xfId="0" applyNumberFormat="1" applyFont="1" applyFill="1" applyBorder="1" applyAlignment="1" applyProtection="1">
      <alignment vertical="center"/>
      <protection locked="0"/>
    </xf>
    <xf numFmtId="174" fontId="17" fillId="16" borderId="13" xfId="0" applyNumberFormat="1" applyFont="1" applyFill="1" applyBorder="1" applyAlignment="1" applyProtection="1">
      <alignment vertical="center"/>
      <protection locked="0"/>
    </xf>
    <xf numFmtId="0" fontId="81" fillId="0" borderId="14" xfId="0" applyFont="1" applyBorder="1" applyAlignment="1" applyProtection="1">
      <alignment horizontal="center" vertical="center" wrapText="1"/>
      <protection hidden="1"/>
    </xf>
    <xf numFmtId="0" fontId="82" fillId="16" borderId="15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174" fontId="83" fillId="0" borderId="16" xfId="0" applyNumberFormat="1" applyFont="1" applyFill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right" vertical="center" wrapText="1"/>
      <protection hidden="1"/>
    </xf>
    <xf numFmtId="0" fontId="80" fillId="0" borderId="14" xfId="0" applyFont="1" applyBorder="1" applyAlignment="1" applyProtection="1">
      <alignment vertical="center" wrapText="1"/>
      <protection hidden="1"/>
    </xf>
    <xf numFmtId="0" fontId="81" fillId="0" borderId="13" xfId="0" applyFont="1" applyBorder="1" applyAlignment="1" applyProtection="1">
      <alignment horizontal="left" vertical="center"/>
      <protection hidden="1"/>
    </xf>
    <xf numFmtId="174" fontId="81" fillId="33" borderId="13" xfId="0" applyNumberFormat="1" applyFont="1" applyFill="1" applyBorder="1" applyAlignment="1" applyProtection="1">
      <alignment vertical="center"/>
      <protection hidden="1"/>
    </xf>
    <xf numFmtId="174" fontId="78" fillId="0" borderId="13" xfId="0" applyNumberFormat="1" applyFont="1" applyBorder="1" applyAlignment="1" applyProtection="1">
      <alignment vertical="center"/>
      <protection hidden="1"/>
    </xf>
    <xf numFmtId="174" fontId="81" fillId="0" borderId="13" xfId="0" applyNumberFormat="1" applyFont="1" applyBorder="1" applyAlignment="1" applyProtection="1">
      <alignment vertical="center"/>
      <protection hidden="1"/>
    </xf>
    <xf numFmtId="0" fontId="84" fillId="0" borderId="14" xfId="0" applyFont="1" applyBorder="1" applyAlignment="1" applyProtection="1">
      <alignment vertical="center" wrapText="1"/>
      <protection hidden="1"/>
    </xf>
    <xf numFmtId="0" fontId="84" fillId="33" borderId="14" xfId="0" applyFont="1" applyFill="1" applyBorder="1" applyAlignment="1" applyProtection="1">
      <alignment vertical="center" wrapText="1"/>
      <protection hidden="1"/>
    </xf>
    <xf numFmtId="0" fontId="15" fillId="33" borderId="14" xfId="0" applyFont="1" applyFill="1" applyBorder="1" applyAlignment="1" applyProtection="1">
      <alignment vertical="center" wrapText="1"/>
      <protection hidden="1"/>
    </xf>
    <xf numFmtId="0" fontId="14" fillId="0" borderId="14" xfId="0" applyFont="1" applyFill="1" applyBorder="1" applyAlignment="1" applyProtection="1">
      <alignment horizontal="right" vertical="center" wrapText="1"/>
      <protection hidden="1"/>
    </xf>
    <xf numFmtId="0" fontId="84" fillId="0" borderId="14" xfId="0" applyFont="1" applyFill="1" applyBorder="1" applyAlignment="1" applyProtection="1">
      <alignment vertical="center" wrapText="1"/>
      <protection hidden="1"/>
    </xf>
    <xf numFmtId="0" fontId="15" fillId="0" borderId="14" xfId="0" applyFont="1" applyBorder="1" applyAlignment="1" applyProtection="1">
      <alignment vertical="center" wrapText="1"/>
      <protection hidden="1"/>
    </xf>
    <xf numFmtId="0" fontId="85" fillId="33" borderId="14" xfId="0" applyFont="1" applyFill="1" applyBorder="1" applyAlignment="1" applyProtection="1">
      <alignment horizontal="right" vertical="center" wrapText="1"/>
      <protection hidden="1"/>
    </xf>
    <xf numFmtId="0" fontId="84" fillId="33" borderId="15" xfId="0" applyFont="1" applyFill="1" applyBorder="1" applyAlignment="1" applyProtection="1">
      <alignment vertical="center" wrapText="1"/>
      <protection hidden="1"/>
    </xf>
    <xf numFmtId="20" fontId="14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14" xfId="0" applyFont="1" applyFill="1" applyBorder="1" applyAlignment="1" applyProtection="1">
      <alignment vertical="center" wrapText="1"/>
      <protection hidden="1"/>
    </xf>
    <xf numFmtId="20" fontId="14" fillId="0" borderId="14" xfId="0" applyNumberFormat="1" applyFont="1" applyFill="1" applyBorder="1" applyAlignment="1" applyProtection="1" quotePrefix="1">
      <alignment horizontal="right" vertical="center" wrapText="1"/>
      <protection hidden="1"/>
    </xf>
    <xf numFmtId="0" fontId="85" fillId="0" borderId="14" xfId="0" applyFont="1" applyFill="1" applyBorder="1" applyAlignment="1" applyProtection="1">
      <alignment vertical="center" wrapText="1"/>
      <protection hidden="1"/>
    </xf>
    <xf numFmtId="174" fontId="86" fillId="0" borderId="17" xfId="0" applyNumberFormat="1" applyFont="1" applyBorder="1" applyAlignment="1" applyProtection="1">
      <alignment vertical="center"/>
      <protection hidden="1"/>
    </xf>
    <xf numFmtId="174" fontId="78" fillId="33" borderId="13" xfId="0" applyNumberFormat="1" applyFont="1" applyFill="1" applyBorder="1" applyAlignment="1" applyProtection="1">
      <alignment vertical="center"/>
      <protection hidden="1"/>
    </xf>
    <xf numFmtId="174" fontId="80" fillId="33" borderId="13" xfId="0" applyNumberFormat="1" applyFont="1" applyFill="1" applyBorder="1" applyAlignment="1" applyProtection="1">
      <alignment vertical="center"/>
      <protection hidden="1"/>
    </xf>
    <xf numFmtId="174" fontId="80" fillId="0" borderId="13" xfId="0" applyNumberFormat="1" applyFont="1" applyFill="1" applyBorder="1" applyAlignment="1" applyProtection="1">
      <alignment vertical="center"/>
      <protection hidden="1"/>
    </xf>
    <xf numFmtId="174" fontId="17" fillId="0" borderId="13" xfId="0" applyNumberFormat="1" applyFont="1" applyFill="1" applyBorder="1" applyAlignment="1" applyProtection="1">
      <alignment vertical="center"/>
      <protection hidden="1"/>
    </xf>
    <xf numFmtId="0" fontId="82" fillId="0" borderId="18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81" fillId="0" borderId="19" xfId="0" applyFont="1" applyBorder="1" applyAlignment="1" applyProtection="1">
      <alignment horizontal="left" vertical="center" wrapText="1"/>
      <protection hidden="1"/>
    </xf>
    <xf numFmtId="0" fontId="78" fillId="0" borderId="20" xfId="0" applyFont="1" applyBorder="1" applyAlignment="1" applyProtection="1">
      <alignment vertical="top" wrapText="1"/>
      <protection hidden="1"/>
    </xf>
    <xf numFmtId="0" fontId="78" fillId="0" borderId="21" xfId="0" applyFont="1" applyFill="1" applyBorder="1" applyAlignment="1" applyProtection="1">
      <alignment horizontal="center" vertical="center" wrapText="1"/>
      <protection hidden="1"/>
    </xf>
    <xf numFmtId="0" fontId="81" fillId="16" borderId="22" xfId="0" applyFont="1" applyFill="1" applyBorder="1" applyAlignment="1" applyProtection="1">
      <alignment vertical="center" wrapText="1"/>
      <protection locked="0"/>
    </xf>
    <xf numFmtId="0" fontId="79" fillId="0" borderId="23" xfId="0" applyFont="1" applyBorder="1" applyAlignment="1" applyProtection="1">
      <alignment horizontal="left" vertical="center" wrapText="1"/>
      <protection hidden="1"/>
    </xf>
    <xf numFmtId="0" fontId="79" fillId="33" borderId="21" xfId="0" applyFont="1" applyFill="1" applyBorder="1" applyAlignment="1" applyProtection="1">
      <alignment horizontal="left" vertical="center" wrapText="1"/>
      <protection hidden="1"/>
    </xf>
    <xf numFmtId="0" fontId="78" fillId="16" borderId="22" xfId="0" applyFont="1" applyFill="1" applyBorder="1" applyAlignment="1" applyProtection="1">
      <alignment vertical="center" wrapText="1"/>
      <protection locked="0"/>
    </xf>
    <xf numFmtId="0" fontId="87" fillId="16" borderId="24" xfId="0" applyFont="1" applyFill="1" applyBorder="1" applyAlignment="1" applyProtection="1">
      <alignment horizontal="center" vertical="center"/>
      <protection locked="0"/>
    </xf>
    <xf numFmtId="0" fontId="86" fillId="0" borderId="25" xfId="0" applyFont="1" applyFill="1" applyBorder="1" applyAlignment="1" applyProtection="1">
      <alignment horizontal="center" vertical="center"/>
      <protection hidden="1"/>
    </xf>
    <xf numFmtId="0" fontId="81" fillId="0" borderId="25" xfId="0" applyFont="1" applyBorder="1" applyAlignment="1" applyProtection="1">
      <alignment horizontal="right" vertical="center"/>
      <protection hidden="1"/>
    </xf>
    <xf numFmtId="0" fontId="80" fillId="0" borderId="25" xfId="0" applyFont="1" applyBorder="1" applyAlignment="1" applyProtection="1">
      <alignment vertical="center"/>
      <protection hidden="1"/>
    </xf>
    <xf numFmtId="0" fontId="81" fillId="0" borderId="25" xfId="0" applyFont="1" applyBorder="1" applyAlignment="1" applyProtection="1" quotePrefix="1">
      <alignment horizontal="right" vertical="center"/>
      <protection hidden="1"/>
    </xf>
    <xf numFmtId="0" fontId="81" fillId="0" borderId="25" xfId="0" applyFont="1" applyBorder="1" applyAlignment="1" applyProtection="1">
      <alignment vertical="center"/>
      <protection hidden="1"/>
    </xf>
    <xf numFmtId="0" fontId="88" fillId="0" borderId="25" xfId="0" applyFont="1" applyBorder="1" applyAlignment="1" applyProtection="1">
      <alignment vertical="center"/>
      <protection hidden="1"/>
    </xf>
    <xf numFmtId="0" fontId="81" fillId="0" borderId="25" xfId="0" applyFont="1" applyFill="1" applyBorder="1" applyAlignment="1" applyProtection="1">
      <alignment vertical="center"/>
      <protection hidden="1"/>
    </xf>
    <xf numFmtId="0" fontId="81" fillId="0" borderId="25" xfId="0" applyFont="1" applyBorder="1" applyAlignment="1" applyProtection="1">
      <alignment/>
      <protection hidden="1"/>
    </xf>
    <xf numFmtId="0" fontId="80" fillId="0" borderId="25" xfId="0" applyFont="1" applyFill="1" applyBorder="1" applyAlignment="1" applyProtection="1">
      <alignment vertical="center"/>
      <protection hidden="1"/>
    </xf>
    <xf numFmtId="0" fontId="81" fillId="0" borderId="15" xfId="0" applyFont="1" applyBorder="1" applyAlignment="1" applyProtection="1" quotePrefix="1">
      <alignment horizontal="right" vertical="center"/>
      <protection hidden="1"/>
    </xf>
    <xf numFmtId="0" fontId="81" fillId="0" borderId="15" xfId="0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83" fillId="16" borderId="26" xfId="0" applyFont="1" applyFill="1" applyBorder="1" applyAlignment="1" applyProtection="1">
      <alignment horizontal="center" vertical="center" wrapText="1"/>
      <protection hidden="1" locked="0"/>
    </xf>
    <xf numFmtId="0" fontId="82" fillId="0" borderId="27" xfId="0" applyFont="1" applyBorder="1" applyAlignment="1" applyProtection="1">
      <alignment horizontal="center" vertical="center" wrapText="1"/>
      <protection hidden="1"/>
    </xf>
    <xf numFmtId="0" fontId="82" fillId="0" borderId="28" xfId="0" applyFont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justify" vertical="top" wrapText="1"/>
      <protection hidden="1"/>
    </xf>
    <xf numFmtId="0" fontId="0" fillId="0" borderId="30" xfId="0" applyBorder="1" applyAlignment="1" applyProtection="1">
      <alignment horizontal="justify" vertical="top" wrapText="1"/>
      <protection hidden="1"/>
    </xf>
    <xf numFmtId="0" fontId="82" fillId="0" borderId="31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78" fillId="16" borderId="35" xfId="0" applyFont="1" applyFill="1" applyBorder="1" applyAlignment="1" applyProtection="1">
      <alignment horizontal="left" vertical="top" wrapText="1"/>
      <protection locked="0"/>
    </xf>
    <xf numFmtId="0" fontId="78" fillId="16" borderId="26" xfId="0" applyFont="1" applyFill="1" applyBorder="1" applyAlignment="1" applyProtection="1">
      <alignment horizontal="left" vertical="top" wrapText="1"/>
      <protection locked="0"/>
    </xf>
    <xf numFmtId="0" fontId="78" fillId="16" borderId="36" xfId="0" applyFont="1" applyFill="1" applyBorder="1" applyAlignment="1" applyProtection="1">
      <alignment horizontal="left" vertical="top" wrapText="1"/>
      <protection locked="0"/>
    </xf>
    <xf numFmtId="0" fontId="78" fillId="16" borderId="0" xfId="0" applyFont="1" applyFill="1" applyBorder="1" applyAlignment="1" applyProtection="1">
      <alignment horizontal="left" vertical="top" wrapText="1"/>
      <protection locked="0"/>
    </xf>
    <xf numFmtId="0" fontId="78" fillId="16" borderId="37" xfId="0" applyFont="1" applyFill="1" applyBorder="1" applyAlignment="1" applyProtection="1">
      <alignment horizontal="left" vertical="top" wrapText="1"/>
      <protection locked="0"/>
    </xf>
    <xf numFmtId="0" fontId="78" fillId="16" borderId="38" xfId="0" applyFont="1" applyFill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justify" vertical="top" wrapText="1"/>
      <protection hidden="1"/>
    </xf>
    <xf numFmtId="0" fontId="0" fillId="0" borderId="15" xfId="0" applyBorder="1" applyAlignment="1" applyProtection="1">
      <alignment horizontal="justify" vertical="top" wrapText="1"/>
      <protection hidden="1"/>
    </xf>
    <xf numFmtId="0" fontId="89" fillId="34" borderId="19" xfId="0" applyFont="1" applyFill="1" applyBorder="1" applyAlignment="1" applyProtection="1">
      <alignment horizontal="center" vertical="center"/>
      <protection hidden="1"/>
    </xf>
    <xf numFmtId="0" fontId="89" fillId="34" borderId="39" xfId="0" applyFont="1" applyFill="1" applyBorder="1" applyAlignment="1" applyProtection="1">
      <alignment horizontal="center" vertical="center"/>
      <protection hidden="1"/>
    </xf>
    <xf numFmtId="0" fontId="86" fillId="0" borderId="40" xfId="0" applyFont="1" applyBorder="1" applyAlignment="1" applyProtection="1">
      <alignment horizontal="right" vertical="center"/>
      <protection hidden="1"/>
    </xf>
    <xf numFmtId="0" fontId="86" fillId="0" borderId="41" xfId="0" applyFont="1" applyBorder="1" applyAlignment="1" applyProtection="1">
      <alignment horizontal="right" vertical="center"/>
      <protection hidden="1"/>
    </xf>
    <xf numFmtId="0" fontId="17" fillId="33" borderId="11" xfId="0" applyFont="1" applyFill="1" applyBorder="1" applyAlignment="1" applyProtection="1">
      <alignment horizontal="left" vertical="center" wrapText="1"/>
      <protection hidden="1"/>
    </xf>
    <xf numFmtId="0" fontId="17" fillId="33" borderId="15" xfId="0" applyFont="1" applyFill="1" applyBorder="1" applyAlignment="1" applyProtection="1">
      <alignment horizontal="left" vertical="center" wrapText="1"/>
      <protection hidden="1"/>
    </xf>
    <xf numFmtId="0" fontId="78" fillId="0" borderId="25" xfId="0" applyFont="1" applyBorder="1" applyAlignment="1" applyProtection="1">
      <alignment horizontal="right" vertical="center"/>
      <protection hidden="1"/>
    </xf>
    <xf numFmtId="0" fontId="78" fillId="0" borderId="14" xfId="0" applyFont="1" applyBorder="1" applyAlignment="1" applyProtection="1">
      <alignment horizontal="right" vertical="center"/>
      <protection hidden="1"/>
    </xf>
    <xf numFmtId="0" fontId="81" fillId="0" borderId="14" xfId="0" applyFont="1" applyFill="1" applyBorder="1" applyAlignment="1" applyProtection="1">
      <alignment horizontal="left" vertical="center" wrapText="1"/>
      <protection hidden="1"/>
    </xf>
    <xf numFmtId="0" fontId="17" fillId="0" borderId="11" xfId="0" applyFont="1" applyBorder="1" applyAlignment="1" applyProtection="1">
      <alignment horizontal="left" vertical="center" wrapText="1"/>
      <protection hidden="1"/>
    </xf>
    <xf numFmtId="0" fontId="17" fillId="0" borderId="15" xfId="0" applyFont="1" applyBorder="1" applyAlignment="1" applyProtection="1">
      <alignment horizontal="left" vertical="center" wrapText="1"/>
      <protection hidden="1"/>
    </xf>
    <xf numFmtId="0" fontId="81" fillId="0" borderId="14" xfId="0" applyFont="1" applyBorder="1" applyAlignment="1" applyProtection="1">
      <alignment horizontal="left" vertical="center" wrapText="1"/>
      <protection hidden="1"/>
    </xf>
    <xf numFmtId="2" fontId="90" fillId="33" borderId="26" xfId="0" applyNumberFormat="1" applyFont="1" applyFill="1" applyBorder="1" applyAlignment="1" applyProtection="1">
      <alignment horizontal="center" vertical="center" wrapText="1"/>
      <protection hidden="1"/>
    </xf>
    <xf numFmtId="2" fontId="83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83" fillId="16" borderId="27" xfId="0" applyFont="1" applyFill="1" applyBorder="1" applyAlignment="1" applyProtection="1">
      <alignment horizontal="center" vertical="center" wrapText="1"/>
      <protection hidden="1" locked="0"/>
    </xf>
    <xf numFmtId="0" fontId="83" fillId="16" borderId="28" xfId="0" applyFont="1" applyFill="1" applyBorder="1" applyAlignment="1" applyProtection="1">
      <alignment horizontal="center" vertical="center" wrapText="1"/>
      <protection hidden="1" locked="0"/>
    </xf>
    <xf numFmtId="0" fontId="81" fillId="33" borderId="14" xfId="0" applyFont="1" applyFill="1" applyBorder="1" applyAlignment="1" applyProtection="1">
      <alignment horizontal="left" vertical="center" wrapText="1"/>
      <protection hidden="1"/>
    </xf>
    <xf numFmtId="0" fontId="81" fillId="33" borderId="11" xfId="0" applyFont="1" applyFill="1" applyBorder="1" applyAlignment="1" applyProtection="1">
      <alignment horizontal="left" vertical="center" wrapText="1"/>
      <protection hidden="1"/>
    </xf>
    <xf numFmtId="0" fontId="81" fillId="33" borderId="15" xfId="0" applyFont="1" applyFill="1" applyBorder="1" applyAlignment="1" applyProtection="1">
      <alignment horizontal="left" vertical="center" wrapText="1"/>
      <protection hidden="1"/>
    </xf>
    <xf numFmtId="0" fontId="91" fillId="33" borderId="26" xfId="0" applyFont="1" applyFill="1" applyBorder="1" applyAlignment="1" applyProtection="1">
      <alignment horizontal="right" vertical="center" wrapText="1"/>
      <protection hidden="1"/>
    </xf>
    <xf numFmtId="0" fontId="91" fillId="33" borderId="28" xfId="0" applyFont="1" applyFill="1" applyBorder="1" applyAlignment="1" applyProtection="1">
      <alignment horizontal="right" vertical="center" wrapText="1"/>
      <protection hidden="1"/>
    </xf>
    <xf numFmtId="0" fontId="89" fillId="34" borderId="42" xfId="0" applyFont="1" applyFill="1" applyBorder="1" applyAlignment="1" applyProtection="1">
      <alignment horizontal="center" vertical="center"/>
      <protection hidden="1"/>
    </xf>
    <xf numFmtId="0" fontId="89" fillId="34" borderId="43" xfId="0" applyFont="1" applyFill="1" applyBorder="1" applyAlignment="1" applyProtection="1">
      <alignment horizontal="center" vertical="center"/>
      <protection hidden="1"/>
    </xf>
    <xf numFmtId="0" fontId="89" fillId="34" borderId="44" xfId="0" applyFont="1" applyFill="1" applyBorder="1" applyAlignment="1" applyProtection="1">
      <alignment horizontal="center" vertical="center"/>
      <protection hidden="1"/>
    </xf>
    <xf numFmtId="0" fontId="17" fillId="33" borderId="14" xfId="0" applyFont="1" applyFill="1" applyBorder="1" applyAlignment="1" applyProtection="1">
      <alignment horizontal="left" vertical="center" wrapText="1"/>
      <protection hidden="1"/>
    </xf>
    <xf numFmtId="0" fontId="78" fillId="0" borderId="45" xfId="0" applyFont="1" applyFill="1" applyBorder="1" applyAlignment="1" applyProtection="1">
      <alignment horizontal="left" vertical="center" wrapText="1"/>
      <protection hidden="1"/>
    </xf>
    <xf numFmtId="0" fontId="78" fillId="0" borderId="46" xfId="0" applyFont="1" applyFill="1" applyBorder="1" applyAlignment="1" applyProtection="1">
      <alignment horizontal="left" vertical="center" wrapText="1"/>
      <protection hidden="1"/>
    </xf>
    <xf numFmtId="0" fontId="83" fillId="16" borderId="33" xfId="0" applyFont="1" applyFill="1" applyBorder="1" applyAlignment="1" applyProtection="1">
      <alignment horizontal="center" vertical="center" wrapText="1"/>
      <protection hidden="1" locked="0"/>
    </xf>
    <xf numFmtId="0" fontId="81" fillId="0" borderId="14" xfId="0" applyFont="1" applyBorder="1" applyAlignment="1" applyProtection="1">
      <alignment horizontal="left" vertical="center"/>
      <protection hidden="1"/>
    </xf>
    <xf numFmtId="0" fontId="86" fillId="0" borderId="40" xfId="0" applyFont="1" applyBorder="1" applyAlignment="1" applyProtection="1">
      <alignment horizontal="center" vertical="center" wrapText="1"/>
      <protection hidden="1"/>
    </xf>
    <xf numFmtId="0" fontId="86" fillId="0" borderId="41" xfId="0" applyFont="1" applyBorder="1" applyAlignment="1" applyProtection="1">
      <alignment horizontal="center" vertical="center" wrapText="1"/>
      <protection hidden="1"/>
    </xf>
    <xf numFmtId="0" fontId="83" fillId="0" borderId="14" xfId="0" applyFont="1" applyBorder="1" applyAlignment="1" applyProtection="1">
      <alignment horizontal="center" vertical="center" wrapText="1"/>
      <protection hidden="1"/>
    </xf>
    <xf numFmtId="0" fontId="83" fillId="0" borderId="47" xfId="0" applyFont="1" applyBorder="1" applyAlignment="1" applyProtection="1">
      <alignment horizontal="center" vertical="center" wrapText="1"/>
      <protection hidden="1"/>
    </xf>
    <xf numFmtId="172" fontId="83" fillId="16" borderId="14" xfId="0" applyNumberFormat="1" applyFont="1" applyFill="1" applyBorder="1" applyAlignment="1" applyProtection="1">
      <alignment horizontal="center" vertical="center"/>
      <protection locked="0"/>
    </xf>
    <xf numFmtId="172" fontId="83" fillId="16" borderId="47" xfId="0" applyNumberFormat="1" applyFont="1" applyFill="1" applyBorder="1" applyAlignment="1" applyProtection="1">
      <alignment horizontal="center" vertical="center"/>
      <protection locked="0"/>
    </xf>
    <xf numFmtId="172" fontId="86" fillId="0" borderId="41" xfId="0" applyNumberFormat="1" applyFont="1" applyFill="1" applyBorder="1" applyAlignment="1" applyProtection="1">
      <alignment horizontal="center" vertical="center" wrapText="1"/>
      <protection hidden="1"/>
    </xf>
    <xf numFmtId="172" fontId="86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left" vertical="center" wrapText="1"/>
      <protection hidden="1"/>
    </xf>
    <xf numFmtId="0" fontId="6" fillId="0" borderId="14" xfId="0" applyFont="1" applyBorder="1" applyAlignment="1" applyProtection="1">
      <alignment horizontal="left" vertical="center" wrapText="1"/>
      <protection hidden="1"/>
    </xf>
    <xf numFmtId="2" fontId="83" fillId="16" borderId="26" xfId="0" applyNumberFormat="1" applyFont="1" applyFill="1" applyBorder="1" applyAlignment="1" applyProtection="1">
      <alignment horizontal="center" vertical="center" wrapText="1"/>
      <protection locked="0"/>
    </xf>
    <xf numFmtId="2" fontId="83" fillId="16" borderId="28" xfId="0" applyNumberFormat="1" applyFont="1" applyFill="1" applyBorder="1" applyAlignment="1" applyProtection="1">
      <alignment horizontal="center" vertical="center" wrapText="1"/>
      <protection locked="0"/>
    </xf>
    <xf numFmtId="2" fontId="83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78" fillId="0" borderId="45" xfId="0" applyFont="1" applyBorder="1" applyAlignment="1" applyProtection="1">
      <alignment wrapText="1"/>
      <protection hidden="1"/>
    </xf>
    <xf numFmtId="0" fontId="78" fillId="0" borderId="46" xfId="0" applyFont="1" applyBorder="1" applyAlignment="1" applyProtection="1">
      <alignment wrapText="1"/>
      <protection hidden="1"/>
    </xf>
    <xf numFmtId="2" fontId="83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91" fillId="33" borderId="0" xfId="0" applyFont="1" applyFill="1" applyBorder="1" applyAlignment="1" applyProtection="1">
      <alignment horizontal="right" vertical="center" wrapText="1"/>
      <protection hidden="1"/>
    </xf>
    <xf numFmtId="0" fontId="92" fillId="0" borderId="33" xfId="0" applyFont="1" applyBorder="1" applyAlignment="1" applyProtection="1">
      <alignment horizontal="left" vertical="center" wrapText="1"/>
      <protection hidden="1"/>
    </xf>
    <xf numFmtId="0" fontId="81" fillId="16" borderId="26" xfId="0" applyFont="1" applyFill="1" applyBorder="1" applyAlignment="1" applyProtection="1">
      <alignment horizontal="center" vertical="center" wrapText="1"/>
      <protection locked="0"/>
    </xf>
    <xf numFmtId="0" fontId="81" fillId="16" borderId="46" xfId="0" applyFont="1" applyFill="1" applyBorder="1" applyAlignment="1" applyProtection="1">
      <alignment horizontal="center" vertical="center" wrapText="1"/>
      <protection locked="0"/>
    </xf>
    <xf numFmtId="0" fontId="83" fillId="0" borderId="11" xfId="0" applyFont="1" applyFill="1" applyBorder="1" applyAlignment="1" applyProtection="1">
      <alignment horizontal="center" vertical="center"/>
      <protection hidden="1"/>
    </xf>
    <xf numFmtId="0" fontId="83" fillId="0" borderId="15" xfId="0" applyFont="1" applyFill="1" applyBorder="1" applyAlignment="1" applyProtection="1">
      <alignment horizontal="center" vertical="center"/>
      <protection hidden="1"/>
    </xf>
    <xf numFmtId="0" fontId="86" fillId="0" borderId="20" xfId="0" applyFont="1" applyBorder="1" applyAlignment="1" applyProtection="1">
      <alignment horizontal="center" vertical="center" wrapText="1"/>
      <protection hidden="1"/>
    </xf>
    <xf numFmtId="0" fontId="86" fillId="0" borderId="49" xfId="0" applyFont="1" applyBorder="1" applyAlignment="1" applyProtection="1">
      <alignment horizontal="center" vertical="center" wrapText="1"/>
      <protection hidden="1"/>
    </xf>
    <xf numFmtId="2" fontId="78" fillId="33" borderId="26" xfId="0" applyNumberFormat="1" applyFont="1" applyFill="1" applyBorder="1" applyAlignment="1" applyProtection="1">
      <alignment horizontal="left" vertical="center" wrapText="1"/>
      <protection hidden="1"/>
    </xf>
    <xf numFmtId="2" fontId="78" fillId="33" borderId="0" xfId="0" applyNumberFormat="1" applyFont="1" applyFill="1" applyBorder="1" applyAlignment="1" applyProtection="1">
      <alignment horizontal="left" vertical="center" wrapText="1"/>
      <protection hidden="1"/>
    </xf>
    <xf numFmtId="2" fontId="78" fillId="33" borderId="28" xfId="0" applyNumberFormat="1" applyFont="1" applyFill="1" applyBorder="1" applyAlignment="1" applyProtection="1">
      <alignment horizontal="left" vertical="center" wrapText="1"/>
      <protection hidden="1"/>
    </xf>
    <xf numFmtId="2" fontId="83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83" fillId="0" borderId="25" xfId="0" applyFont="1" applyBorder="1" applyAlignment="1" applyProtection="1">
      <alignment horizontal="right" vertical="center"/>
      <protection hidden="1"/>
    </xf>
    <xf numFmtId="0" fontId="83" fillId="0" borderId="14" xfId="0" applyFont="1" applyBorder="1" applyAlignment="1" applyProtection="1">
      <alignment horizontal="right" vertical="center"/>
      <protection hidden="1"/>
    </xf>
    <xf numFmtId="0" fontId="23" fillId="34" borderId="23" xfId="0" applyFont="1" applyFill="1" applyBorder="1" applyAlignment="1" applyProtection="1">
      <alignment horizontal="center" vertical="center" wrapText="1"/>
      <protection hidden="1"/>
    </xf>
    <xf numFmtId="0" fontId="23" fillId="34" borderId="26" xfId="0" applyFont="1" applyFill="1" applyBorder="1" applyAlignment="1" applyProtection="1">
      <alignment horizontal="center" vertical="center" wrapText="1"/>
      <protection hidden="1"/>
    </xf>
    <xf numFmtId="0" fontId="23" fillId="34" borderId="27" xfId="0" applyFont="1" applyFill="1" applyBorder="1" applyAlignment="1" applyProtection="1">
      <alignment horizontal="center" vertical="center" wrapText="1"/>
      <protection hidden="1"/>
    </xf>
    <xf numFmtId="0" fontId="23" fillId="34" borderId="28" xfId="0" applyFont="1" applyFill="1" applyBorder="1" applyAlignment="1" applyProtection="1">
      <alignment horizontal="center" vertical="center" wrapText="1"/>
      <protection hidden="1"/>
    </xf>
    <xf numFmtId="0" fontId="81" fillId="0" borderId="11" xfId="0" applyFont="1" applyBorder="1" applyAlignment="1" applyProtection="1">
      <alignment horizontal="left" vertical="center"/>
      <protection hidden="1"/>
    </xf>
    <xf numFmtId="0" fontId="81" fillId="0" borderId="15" xfId="0" applyFont="1" applyBorder="1" applyAlignment="1" applyProtection="1">
      <alignment horizontal="left" vertical="center"/>
      <protection hidden="1"/>
    </xf>
    <xf numFmtId="0" fontId="93" fillId="33" borderId="0" xfId="0" applyFont="1" applyFill="1" applyBorder="1" applyAlignment="1" applyProtection="1">
      <alignment horizontal="left" vertical="center"/>
      <protection hidden="1"/>
    </xf>
    <xf numFmtId="0" fontId="78" fillId="0" borderId="20" xfId="0" applyFont="1" applyBorder="1" applyAlignment="1" applyProtection="1">
      <alignment horizontal="left" vertical="center" wrapText="1"/>
      <protection hidden="1"/>
    </xf>
    <xf numFmtId="0" fontId="78" fillId="0" borderId="49" xfId="0" applyFont="1" applyBorder="1" applyAlignment="1" applyProtection="1">
      <alignment horizontal="left" vertical="center" wrapText="1"/>
      <protection hidden="1"/>
    </xf>
    <xf numFmtId="0" fontId="78" fillId="0" borderId="50" xfId="0" applyFont="1" applyFill="1" applyBorder="1" applyAlignment="1" applyProtection="1">
      <alignment horizontal="left" vertical="center" wrapText="1"/>
      <protection hidden="1"/>
    </xf>
    <xf numFmtId="0" fontId="78" fillId="0" borderId="15" xfId="0" applyFont="1" applyFill="1" applyBorder="1" applyAlignment="1" applyProtection="1">
      <alignment horizontal="left" vertical="center" wrapText="1"/>
      <protection hidden="1"/>
    </xf>
    <xf numFmtId="2" fontId="90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2" fillId="0" borderId="39" xfId="0" applyFont="1" applyBorder="1" applyAlignment="1" applyProtection="1">
      <alignment horizontal="center" vertical="center" wrapText="1"/>
      <protection hidden="1"/>
    </xf>
    <xf numFmtId="0" fontId="22" fillId="0" borderId="51" xfId="0" applyFont="1" applyBorder="1" applyAlignment="1" applyProtection="1">
      <alignment horizontal="center" vertical="center" wrapText="1"/>
      <protection hidden="1"/>
    </xf>
    <xf numFmtId="0" fontId="78" fillId="0" borderId="45" xfId="0" applyFont="1" applyBorder="1" applyAlignment="1" applyProtection="1">
      <alignment horizontal="left" vertical="center" wrapText="1"/>
      <protection hidden="1"/>
    </xf>
    <xf numFmtId="0" fontId="78" fillId="0" borderId="46" xfId="0" applyFont="1" applyBorder="1" applyAlignment="1" applyProtection="1">
      <alignment horizontal="left" vertical="center" wrapText="1"/>
      <protection hidden="1"/>
    </xf>
    <xf numFmtId="0" fontId="78" fillId="0" borderId="10" xfId="0" applyFont="1" applyBorder="1" applyAlignment="1" applyProtection="1">
      <alignment horizontal="left" vertical="center" wrapText="1"/>
      <protection hidden="1"/>
    </xf>
    <xf numFmtId="0" fontId="78" fillId="0" borderId="52" xfId="0" applyFont="1" applyBorder="1" applyAlignment="1" applyProtection="1">
      <alignment horizontal="left" vertical="center" wrapText="1"/>
      <protection hidden="1"/>
    </xf>
    <xf numFmtId="0" fontId="81" fillId="16" borderId="33" xfId="0" applyFont="1" applyFill="1" applyBorder="1" applyAlignment="1" applyProtection="1">
      <alignment horizontal="center" vertical="center" wrapText="1"/>
      <protection locked="0"/>
    </xf>
    <xf numFmtId="0" fontId="81" fillId="16" borderId="15" xfId="0" applyFont="1" applyFill="1" applyBorder="1" applyAlignment="1" applyProtection="1">
      <alignment horizontal="center" vertical="center" wrapText="1"/>
      <protection locked="0"/>
    </xf>
    <xf numFmtId="0" fontId="86" fillId="0" borderId="25" xfId="0" applyFont="1" applyBorder="1" applyAlignment="1" applyProtection="1">
      <alignment horizontal="center" vertical="center" wrapText="1"/>
      <protection hidden="1"/>
    </xf>
    <xf numFmtId="0" fontId="86" fillId="0" borderId="14" xfId="0" applyFont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right" vertical="center" wrapText="1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2" fillId="33" borderId="28" xfId="0" applyFont="1" applyFill="1" applyBorder="1" applyAlignment="1" applyProtection="1">
      <alignment horizontal="right" vertical="center" wrapText="1"/>
      <protection hidden="1"/>
    </xf>
    <xf numFmtId="0" fontId="86" fillId="0" borderId="39" xfId="0" applyFont="1" applyBorder="1" applyAlignment="1" applyProtection="1">
      <alignment horizontal="center" vertical="center" wrapText="1"/>
      <protection hidden="1"/>
    </xf>
    <xf numFmtId="0" fontId="81" fillId="0" borderId="28" xfId="0" applyFont="1" applyBorder="1" applyAlignment="1" applyProtection="1">
      <alignment horizontal="center" vertical="center" wrapText="1"/>
      <protection hidden="1"/>
    </xf>
    <xf numFmtId="0" fontId="78" fillId="16" borderId="53" xfId="0" applyFont="1" applyFill="1" applyBorder="1" applyAlignment="1" applyProtection="1">
      <alignment horizontal="left" vertical="center" wrapText="1"/>
      <protection locked="0"/>
    </xf>
    <xf numFmtId="0" fontId="78" fillId="16" borderId="22" xfId="0" applyFont="1" applyFill="1" applyBorder="1" applyAlignment="1" applyProtection="1">
      <alignment horizontal="left" vertical="center" wrapText="1"/>
      <protection locked="0"/>
    </xf>
    <xf numFmtId="0" fontId="79" fillId="0" borderId="21" xfId="0" applyFont="1" applyBorder="1" applyAlignment="1" applyProtection="1">
      <alignment horizontal="center" vertical="center" wrapText="1"/>
      <protection hidden="1"/>
    </xf>
    <xf numFmtId="0" fontId="79" fillId="0" borderId="53" xfId="0" applyFont="1" applyBorder="1" applyAlignment="1" applyProtection="1">
      <alignment horizontal="center" vertical="center" wrapText="1"/>
      <protection hidden="1"/>
    </xf>
    <xf numFmtId="0" fontId="83" fillId="0" borderId="33" xfId="0" applyFont="1" applyFill="1" applyBorder="1" applyAlignment="1" applyProtection="1">
      <alignment horizontal="center" vertical="center"/>
      <protection hidden="1"/>
    </xf>
    <xf numFmtId="0" fontId="83" fillId="0" borderId="13" xfId="0" applyFont="1" applyFill="1" applyBorder="1" applyAlignment="1" applyProtection="1">
      <alignment horizontal="center" vertical="center"/>
      <protection hidden="1"/>
    </xf>
    <xf numFmtId="0" fontId="78" fillId="0" borderId="10" xfId="0" applyFont="1" applyBorder="1" applyAlignment="1" applyProtection="1">
      <alignment horizontal="left" wrapText="1"/>
      <protection hidden="1"/>
    </xf>
    <xf numFmtId="0" fontId="78" fillId="0" borderId="52" xfId="0" applyFont="1" applyBorder="1" applyAlignment="1" applyProtection="1">
      <alignment horizontal="left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 2 2" xfId="46"/>
    <cellStyle name="Normale 2 2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3228975</xdr:colOff>
      <xdr:row>0</xdr:row>
      <xdr:rowOff>228600</xdr:rowOff>
    </xdr:from>
    <xdr:to>
      <xdr:col>10</xdr:col>
      <xdr:colOff>914400</xdr:colOff>
      <xdr:row>0</xdr:row>
      <xdr:rowOff>876300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t="5586" b="5438"/>
        <a:stretch>
          <a:fillRect/>
        </a:stretch>
      </xdr:blipFill>
      <xdr:spPr>
        <a:xfrm>
          <a:off x="12106275" y="228600"/>
          <a:ext cx="1095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2" name="Immagine 44" descr="page5image467606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839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3" name="Immagine 43" descr="page5image469637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1812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0</xdr:row>
      <xdr:rowOff>38100</xdr:rowOff>
    </xdr:from>
    <xdr:to>
      <xdr:col>1</xdr:col>
      <xdr:colOff>1771650</xdr:colOff>
      <xdr:row>0</xdr:row>
      <xdr:rowOff>952500</xdr:rowOff>
    </xdr:to>
    <xdr:pic>
      <xdr:nvPicPr>
        <xdr:cNvPr id="4" name="Immagine 5" descr="C:\Users\GreppiNRG\Desktop\Cattura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38100"/>
          <a:ext cx="1466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O52"/>
  <sheetViews>
    <sheetView tabSelected="1" view="pageBreakPreview" zoomScaleNormal="90" zoomScaleSheetLayoutView="100" workbookViewId="0" topLeftCell="A1">
      <selection activeCell="E29" sqref="E29:G29"/>
    </sheetView>
  </sheetViews>
  <sheetFormatPr defaultColWidth="9.140625" defaultRowHeight="15"/>
  <cols>
    <col min="1" max="1" width="4.7109375" style="1" customWidth="1"/>
    <col min="2" max="2" width="43.00390625" style="1" customWidth="1"/>
    <col min="3" max="3" width="26.421875" style="1" customWidth="1"/>
    <col min="4" max="4" width="18.57421875" style="1" customWidth="1"/>
    <col min="5" max="5" width="4.7109375" style="1" customWidth="1"/>
    <col min="6" max="6" width="11.7109375" style="1" bestFit="1" customWidth="1"/>
    <col min="7" max="7" width="10.28125" style="1" customWidth="1"/>
    <col min="8" max="8" width="8.00390625" style="1" customWidth="1"/>
    <col min="9" max="9" width="5.7109375" style="1" customWidth="1"/>
    <col min="10" max="10" width="51.140625" style="1" customWidth="1"/>
    <col min="11" max="11" width="23.7109375" style="1" customWidth="1"/>
    <col min="12" max="12" width="20.7109375" style="4" customWidth="1"/>
    <col min="13" max="13" width="20.7109375" style="1" customWidth="1"/>
    <col min="14" max="14" width="25.421875" style="1" customWidth="1"/>
    <col min="15" max="16384" width="9.140625" style="1" customWidth="1"/>
  </cols>
  <sheetData>
    <row r="1" spans="2:11" ht="77.25" customHeight="1">
      <c r="B1" s="149" t="s">
        <v>122</v>
      </c>
      <c r="C1" s="149"/>
      <c r="D1" s="149"/>
      <c r="E1" s="149"/>
      <c r="F1" s="149"/>
      <c r="G1" s="149"/>
      <c r="H1" s="149"/>
      <c r="I1" s="149"/>
      <c r="J1" s="149"/>
      <c r="K1" s="149"/>
    </row>
    <row r="2" spans="2:14" ht="19.5" customHeight="1">
      <c r="B2" s="143" t="s">
        <v>77</v>
      </c>
      <c r="C2" s="144"/>
      <c r="D2" s="144"/>
      <c r="E2" s="144"/>
      <c r="F2" s="144"/>
      <c r="G2" s="144"/>
      <c r="H2" s="144"/>
      <c r="I2" s="144"/>
      <c r="J2" s="144"/>
      <c r="K2" s="144"/>
      <c r="L2" s="2"/>
      <c r="M2" s="3"/>
      <c r="N2" s="3"/>
    </row>
    <row r="3" spans="2:14" ht="19.5" customHeight="1"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2"/>
      <c r="M3" s="3"/>
      <c r="N3" s="3"/>
    </row>
    <row r="4" spans="2:11" ht="38.25" customHeight="1">
      <c r="B4" s="130" t="s">
        <v>108</v>
      </c>
      <c r="C4" s="130"/>
      <c r="D4" s="130"/>
      <c r="E4" s="130"/>
      <c r="F4" s="130"/>
      <c r="G4" s="130"/>
      <c r="H4" s="130"/>
      <c r="I4" s="130"/>
      <c r="J4" s="130"/>
      <c r="K4" s="130"/>
    </row>
    <row r="5" spans="2:11" ht="42.75" customHeight="1">
      <c r="B5" s="8" t="s">
        <v>8</v>
      </c>
      <c r="C5" s="162"/>
      <c r="D5" s="162"/>
      <c r="E5" s="162"/>
      <c r="F5" s="162"/>
      <c r="G5" s="162"/>
      <c r="H5" s="162"/>
      <c r="I5" s="162"/>
      <c r="J5" s="162"/>
      <c r="K5" s="163"/>
    </row>
    <row r="6" spans="2:11" ht="42.75" customHeight="1" thickBot="1">
      <c r="B6" s="48" t="s">
        <v>19</v>
      </c>
      <c r="C6" s="131"/>
      <c r="D6" s="131"/>
      <c r="E6" s="131"/>
      <c r="F6" s="131"/>
      <c r="G6" s="131"/>
      <c r="H6" s="131"/>
      <c r="I6" s="131"/>
      <c r="J6" s="131"/>
      <c r="K6" s="132"/>
    </row>
    <row r="7" spans="2:11" ht="42.75" customHeight="1" thickBot="1">
      <c r="B7" s="49" t="s">
        <v>20</v>
      </c>
      <c r="C7" s="50"/>
      <c r="D7" s="173" t="s">
        <v>120</v>
      </c>
      <c r="E7" s="174"/>
      <c r="F7" s="171" t="s">
        <v>131</v>
      </c>
      <c r="G7" s="171"/>
      <c r="H7" s="171"/>
      <c r="I7" s="172"/>
      <c r="J7" s="46" t="s">
        <v>81</v>
      </c>
      <c r="K7" s="47" t="s">
        <v>130</v>
      </c>
    </row>
    <row r="8" spans="2:15" ht="39.75" customHeight="1">
      <c r="B8" s="44" t="s">
        <v>121</v>
      </c>
      <c r="C8" s="51" t="s">
        <v>129</v>
      </c>
      <c r="D8" s="169" t="s">
        <v>1</v>
      </c>
      <c r="E8" s="169"/>
      <c r="F8" s="169"/>
      <c r="G8" s="169"/>
      <c r="H8" s="155" t="s">
        <v>76</v>
      </c>
      <c r="I8" s="156"/>
      <c r="J8" s="156"/>
      <c r="K8" s="157"/>
      <c r="M8" s="6"/>
      <c r="O8" s="5"/>
    </row>
    <row r="9" spans="2:15" ht="58.5" customHeight="1">
      <c r="B9" s="135" t="s">
        <v>0</v>
      </c>
      <c r="C9" s="136"/>
      <c r="D9" s="14" t="s">
        <v>9</v>
      </c>
      <c r="E9" s="170" t="s">
        <v>18</v>
      </c>
      <c r="F9" s="170"/>
      <c r="G9" s="170"/>
      <c r="H9" s="52" t="s">
        <v>22</v>
      </c>
      <c r="I9" s="133" t="s">
        <v>23</v>
      </c>
      <c r="J9" s="134"/>
      <c r="K9" s="18" t="s">
        <v>21</v>
      </c>
      <c r="O9" s="5"/>
    </row>
    <row r="10" spans="2:15" ht="21.75" customHeight="1">
      <c r="B10" s="158" t="s">
        <v>10</v>
      </c>
      <c r="C10" s="159"/>
      <c r="D10" s="123"/>
      <c r="E10" s="166" t="s">
        <v>5</v>
      </c>
      <c r="F10" s="125">
        <f>IF($C$8="A",0.27,IF($C$8="B",0.27,IF($C$8="C",0.27,IF($C$8="D",0.22,IF($C$8="E",0.2,IF($C$8="F",0.19," "))))))</f>
        <v>0.27</v>
      </c>
      <c r="G10" s="137" t="s">
        <v>13</v>
      </c>
      <c r="H10" s="53" t="s">
        <v>24</v>
      </c>
      <c r="I10" s="112" t="s">
        <v>25</v>
      </c>
      <c r="J10" s="112"/>
      <c r="K10" s="21"/>
      <c r="O10" s="5"/>
    </row>
    <row r="11" spans="2:15" ht="21.75" customHeight="1">
      <c r="B11" s="160"/>
      <c r="C11" s="161"/>
      <c r="D11" s="128"/>
      <c r="E11" s="167"/>
      <c r="F11" s="140"/>
      <c r="G11" s="138"/>
      <c r="H11" s="54"/>
      <c r="I11" s="19" t="s">
        <v>26</v>
      </c>
      <c r="J11" s="20" t="s">
        <v>27</v>
      </c>
      <c r="K11" s="10">
        <v>0</v>
      </c>
      <c r="O11" s="5"/>
    </row>
    <row r="12" spans="2:15" ht="21.75" customHeight="1">
      <c r="B12" s="150"/>
      <c r="C12" s="151"/>
      <c r="D12" s="124"/>
      <c r="E12" s="168"/>
      <c r="F12" s="97"/>
      <c r="G12" s="139"/>
      <c r="H12" s="54"/>
      <c r="I12" s="19" t="s">
        <v>28</v>
      </c>
      <c r="J12" s="20" t="s">
        <v>29</v>
      </c>
      <c r="K12" s="10">
        <v>0</v>
      </c>
      <c r="O12" s="5"/>
    </row>
    <row r="13" spans="2:15" ht="21.75" customHeight="1">
      <c r="B13" s="158" t="s">
        <v>11</v>
      </c>
      <c r="C13" s="159"/>
      <c r="D13" s="123"/>
      <c r="E13" s="103" t="s">
        <v>5</v>
      </c>
      <c r="F13" s="125">
        <f>IF($C$8="A",0.43,IF($C$8="B",0.4,IF($C$8="C",0.3,IF($C$8="D",0.28,IF($C$8="E",0.25,IF($C$8="F",0.23," "))))))</f>
        <v>0.43</v>
      </c>
      <c r="G13" s="137" t="s">
        <v>13</v>
      </c>
      <c r="H13" s="54"/>
      <c r="I13" s="19" t="s">
        <v>30</v>
      </c>
      <c r="J13" s="20" t="s">
        <v>31</v>
      </c>
      <c r="K13" s="10">
        <v>0</v>
      </c>
      <c r="O13" s="5"/>
    </row>
    <row r="14" spans="2:15" ht="21.75" customHeight="1">
      <c r="B14" s="150"/>
      <c r="C14" s="151"/>
      <c r="D14" s="124"/>
      <c r="E14" s="104"/>
      <c r="F14" s="97"/>
      <c r="G14" s="139"/>
      <c r="H14" s="90" t="s">
        <v>32</v>
      </c>
      <c r="I14" s="91"/>
      <c r="J14" s="91"/>
      <c r="K14" s="22">
        <f>SUM(K11:K13)</f>
        <v>0</v>
      </c>
      <c r="O14" s="5"/>
    </row>
    <row r="15" spans="2:15" ht="21.75" customHeight="1">
      <c r="B15" s="158" t="s">
        <v>12</v>
      </c>
      <c r="C15" s="159"/>
      <c r="D15" s="123"/>
      <c r="E15" s="103" t="s">
        <v>5</v>
      </c>
      <c r="F15" s="125">
        <f>IF($C$8="A",0.38,IF($C$8="B",0.38,IF($C$8="C",0.3,IF($C$8="D",0.26,IF($C$8="E",0.23,IF($C$8="F",0.22," "))))))</f>
        <v>0.38</v>
      </c>
      <c r="G15" s="137" t="s">
        <v>13</v>
      </c>
      <c r="H15" s="53" t="s">
        <v>33</v>
      </c>
      <c r="I15" s="147" t="s">
        <v>34</v>
      </c>
      <c r="J15" s="148"/>
      <c r="K15" s="10">
        <v>0</v>
      </c>
      <c r="O15" s="5"/>
    </row>
    <row r="16" spans="2:15" ht="21.75" customHeight="1">
      <c r="B16" s="160"/>
      <c r="C16" s="161"/>
      <c r="D16" s="128"/>
      <c r="E16" s="129"/>
      <c r="F16" s="140"/>
      <c r="G16" s="138"/>
      <c r="H16" s="141" t="s">
        <v>35</v>
      </c>
      <c r="I16" s="142"/>
      <c r="J16" s="142"/>
      <c r="K16" s="23">
        <f>K14+K15</f>
        <v>0</v>
      </c>
      <c r="O16" s="5"/>
    </row>
    <row r="17" spans="2:15" ht="21.75" customHeight="1">
      <c r="B17" s="150"/>
      <c r="C17" s="151"/>
      <c r="D17" s="124"/>
      <c r="E17" s="104"/>
      <c r="F17" s="97"/>
      <c r="G17" s="139"/>
      <c r="H17" s="52" t="s">
        <v>36</v>
      </c>
      <c r="I17" s="133" t="s">
        <v>37</v>
      </c>
      <c r="J17" s="175"/>
      <c r="K17" s="176"/>
      <c r="O17" s="5"/>
    </row>
    <row r="18" spans="2:15" ht="28.5" customHeight="1">
      <c r="B18" s="158" t="s">
        <v>17</v>
      </c>
      <c r="C18" s="159"/>
      <c r="D18" s="123"/>
      <c r="E18" s="103" t="s">
        <v>5</v>
      </c>
      <c r="F18" s="125">
        <f>IF($C$8="A",2.6,IF($C$8="B",2.6,IF($C$8="C",1.75,IF($C$8="D",1.67,IF($C$8="E",1.3,IF($C$8="F",1," "))))))</f>
        <v>2.6</v>
      </c>
      <c r="G18" s="137" t="s">
        <v>13</v>
      </c>
      <c r="H18" s="55" t="s">
        <v>63</v>
      </c>
      <c r="I18" s="108" t="s">
        <v>126</v>
      </c>
      <c r="J18" s="108"/>
      <c r="K18" s="24">
        <f>K19+K20</f>
        <v>0</v>
      </c>
      <c r="O18" s="5"/>
    </row>
    <row r="19" spans="2:15" ht="29.25" customHeight="1">
      <c r="B19" s="150"/>
      <c r="C19" s="151"/>
      <c r="D19" s="124"/>
      <c r="E19" s="104"/>
      <c r="F19" s="97"/>
      <c r="G19" s="139"/>
      <c r="H19" s="56"/>
      <c r="I19" s="19" t="s">
        <v>86</v>
      </c>
      <c r="J19" s="25" t="s">
        <v>38</v>
      </c>
      <c r="K19" s="10">
        <v>0</v>
      </c>
      <c r="O19" s="5"/>
    </row>
    <row r="20" spans="2:15" ht="29.25" customHeight="1">
      <c r="B20" s="177" t="s">
        <v>7</v>
      </c>
      <c r="C20" s="178"/>
      <c r="D20" s="128"/>
      <c r="E20" s="129" t="s">
        <v>6</v>
      </c>
      <c r="F20" s="140" t="e">
        <f>93+2*LOG(C21)</f>
        <v>#NUM!</v>
      </c>
      <c r="G20" s="154" t="s">
        <v>14</v>
      </c>
      <c r="H20" s="56"/>
      <c r="I20" s="19" t="s">
        <v>87</v>
      </c>
      <c r="J20" s="26" t="s">
        <v>39</v>
      </c>
      <c r="K20" s="10">
        <v>0</v>
      </c>
      <c r="O20" s="5"/>
    </row>
    <row r="21" spans="2:15" ht="33" customHeight="1">
      <c r="B21" s="7" t="s">
        <v>83</v>
      </c>
      <c r="C21" s="9">
        <v>0</v>
      </c>
      <c r="D21" s="124"/>
      <c r="E21" s="104"/>
      <c r="F21" s="97"/>
      <c r="G21" s="140"/>
      <c r="H21" s="55" t="s">
        <v>64</v>
      </c>
      <c r="I21" s="100" t="s">
        <v>72</v>
      </c>
      <c r="J21" s="100"/>
      <c r="K21" s="24">
        <f>SUM(K22:K26)</f>
        <v>0</v>
      </c>
      <c r="O21" s="5"/>
    </row>
    <row r="22" spans="2:15" ht="26.25" customHeight="1">
      <c r="B22" s="126" t="s">
        <v>7</v>
      </c>
      <c r="C22" s="127"/>
      <c r="D22" s="123"/>
      <c r="E22" s="103" t="s">
        <v>6</v>
      </c>
      <c r="F22" s="125">
        <f>IF(C23&lt;400,93+2*LOG(C23),93+2*LOG(400))</f>
        <v>96.11260500153458</v>
      </c>
      <c r="G22" s="96" t="s">
        <v>14</v>
      </c>
      <c r="H22" s="55"/>
      <c r="I22" s="19" t="s">
        <v>88</v>
      </c>
      <c r="J22" s="26" t="s">
        <v>40</v>
      </c>
      <c r="K22" s="10">
        <v>0</v>
      </c>
      <c r="O22" s="5"/>
    </row>
    <row r="23" spans="2:15" ht="33" customHeight="1">
      <c r="B23" s="45" t="s">
        <v>82</v>
      </c>
      <c r="C23" s="9">
        <v>36</v>
      </c>
      <c r="D23" s="124"/>
      <c r="E23" s="104"/>
      <c r="F23" s="97"/>
      <c r="G23" s="97"/>
      <c r="H23" s="55"/>
      <c r="I23" s="19" t="s">
        <v>133</v>
      </c>
      <c r="J23" s="26" t="s">
        <v>79</v>
      </c>
      <c r="K23" s="10">
        <v>0</v>
      </c>
      <c r="O23" s="5"/>
    </row>
    <row r="24" spans="2:15" ht="34.5" customHeight="1">
      <c r="B24" s="150" t="s">
        <v>3</v>
      </c>
      <c r="C24" s="151"/>
      <c r="D24" s="98" t="s">
        <v>132</v>
      </c>
      <c r="E24" s="99"/>
      <c r="F24" s="99"/>
      <c r="G24" s="99"/>
      <c r="H24" s="57"/>
      <c r="I24" s="19" t="s">
        <v>89</v>
      </c>
      <c r="J24" s="27" t="s">
        <v>41</v>
      </c>
      <c r="K24" s="11">
        <v>0</v>
      </c>
      <c r="O24" s="5"/>
    </row>
    <row r="25" spans="2:11" ht="34.5" customHeight="1">
      <c r="B25" s="152" t="s">
        <v>4</v>
      </c>
      <c r="C25" s="153"/>
      <c r="D25" s="111" t="s">
        <v>132</v>
      </c>
      <c r="E25" s="111"/>
      <c r="F25" s="111"/>
      <c r="G25" s="111"/>
      <c r="H25" s="57"/>
      <c r="I25" s="19" t="s">
        <v>90</v>
      </c>
      <c r="J25" s="27" t="s">
        <v>42</v>
      </c>
      <c r="K25" s="11">
        <v>0</v>
      </c>
    </row>
    <row r="26" spans="2:11" ht="31.5" customHeight="1" thickBot="1">
      <c r="B26" s="109" t="s">
        <v>127</v>
      </c>
      <c r="C26" s="110"/>
      <c r="D26" s="64" t="s">
        <v>132</v>
      </c>
      <c r="E26" s="64"/>
      <c r="F26" s="64"/>
      <c r="G26" s="64"/>
      <c r="H26" s="57"/>
      <c r="I26" s="19" t="s">
        <v>91</v>
      </c>
      <c r="J26" s="27" t="s">
        <v>78</v>
      </c>
      <c r="K26" s="11">
        <v>0</v>
      </c>
    </row>
    <row r="27" spans="2:11" ht="34.5" customHeight="1">
      <c r="B27" s="105" t="s">
        <v>123</v>
      </c>
      <c r="C27" s="106"/>
      <c r="D27" s="106"/>
      <c r="E27" s="106"/>
      <c r="F27" s="106"/>
      <c r="G27" s="107"/>
      <c r="H27" s="61" t="s">
        <v>65</v>
      </c>
      <c r="I27" s="108" t="s">
        <v>43</v>
      </c>
      <c r="J27" s="108"/>
      <c r="K27" s="12">
        <v>0</v>
      </c>
    </row>
    <row r="28" spans="2:11" ht="33" customHeight="1">
      <c r="B28" s="164" t="s">
        <v>2</v>
      </c>
      <c r="C28" s="165"/>
      <c r="D28" s="165"/>
      <c r="E28" s="115" t="s">
        <v>15</v>
      </c>
      <c r="F28" s="115"/>
      <c r="G28" s="116"/>
      <c r="H28" s="61" t="s">
        <v>66</v>
      </c>
      <c r="I28" s="100" t="s">
        <v>44</v>
      </c>
      <c r="J28" s="100"/>
      <c r="K28" s="12">
        <v>0</v>
      </c>
    </row>
    <row r="29" spans="2:11" ht="33" customHeight="1">
      <c r="B29" s="121" t="s">
        <v>74</v>
      </c>
      <c r="C29" s="122"/>
      <c r="D29" s="122"/>
      <c r="E29" s="117">
        <v>0</v>
      </c>
      <c r="F29" s="117"/>
      <c r="G29" s="118"/>
      <c r="H29" s="61" t="s">
        <v>67</v>
      </c>
      <c r="I29" s="101" t="s">
        <v>45</v>
      </c>
      <c r="J29" s="102"/>
      <c r="K29" s="12">
        <v>0</v>
      </c>
    </row>
    <row r="30" spans="2:11" ht="33" customHeight="1">
      <c r="B30" s="121" t="s">
        <v>75</v>
      </c>
      <c r="C30" s="122"/>
      <c r="D30" s="122"/>
      <c r="E30" s="117">
        <v>0</v>
      </c>
      <c r="F30" s="117"/>
      <c r="G30" s="118"/>
      <c r="H30" s="61" t="s">
        <v>68</v>
      </c>
      <c r="I30" s="95" t="s">
        <v>46</v>
      </c>
      <c r="J30" s="95"/>
      <c r="K30" s="24">
        <f>SUM(K31:K37)</f>
        <v>0</v>
      </c>
    </row>
    <row r="31" spans="2:11" ht="48" customHeight="1">
      <c r="B31" s="121" t="s">
        <v>85</v>
      </c>
      <c r="C31" s="122"/>
      <c r="D31" s="122"/>
      <c r="E31" s="117">
        <v>0</v>
      </c>
      <c r="F31" s="117"/>
      <c r="G31" s="118"/>
      <c r="H31" s="62"/>
      <c r="I31" s="19" t="s">
        <v>92</v>
      </c>
      <c r="J31" s="25" t="s">
        <v>47</v>
      </c>
      <c r="K31" s="10">
        <v>0</v>
      </c>
    </row>
    <row r="32" spans="2:11" ht="30.75" customHeight="1" thickBot="1">
      <c r="B32" s="113" t="s">
        <v>16</v>
      </c>
      <c r="C32" s="114"/>
      <c r="D32" s="114"/>
      <c r="E32" s="119" t="e">
        <f>IF(E29+E30/(E29+E30+E31)&gt;0.5,(E29+E30+E31),"NON FINANZIABILE")</f>
        <v>#DIV/0!</v>
      </c>
      <c r="F32" s="119"/>
      <c r="G32" s="120"/>
      <c r="H32" s="62"/>
      <c r="I32" s="19" t="s">
        <v>93</v>
      </c>
      <c r="J32" s="25" t="s">
        <v>59</v>
      </c>
      <c r="K32" s="10">
        <v>0</v>
      </c>
    </row>
    <row r="33" spans="2:12" s="16" customFormat="1" ht="30" customHeight="1" thickBot="1">
      <c r="B33" s="63"/>
      <c r="C33" s="63"/>
      <c r="D33" s="63"/>
      <c r="E33" s="63"/>
      <c r="F33" s="63"/>
      <c r="G33" s="63"/>
      <c r="H33" s="58"/>
      <c r="I33" s="28" t="s">
        <v>94</v>
      </c>
      <c r="J33" s="29" t="s">
        <v>48</v>
      </c>
      <c r="K33" s="10">
        <v>0</v>
      </c>
      <c r="L33" s="17"/>
    </row>
    <row r="34" spans="2:11" ht="34.5" customHeight="1">
      <c r="B34" s="84" t="s">
        <v>119</v>
      </c>
      <c r="C34" s="85"/>
      <c r="D34" s="85"/>
      <c r="E34" s="85"/>
      <c r="F34" s="85"/>
      <c r="G34" s="85"/>
      <c r="H34" s="56"/>
      <c r="I34" s="19" t="s">
        <v>95</v>
      </c>
      <c r="J34" s="25" t="s">
        <v>49</v>
      </c>
      <c r="K34" s="10">
        <v>0</v>
      </c>
    </row>
    <row r="35" spans="2:11" ht="48.75" customHeight="1">
      <c r="B35" s="42" t="s">
        <v>110</v>
      </c>
      <c r="C35" s="15" t="s">
        <v>128</v>
      </c>
      <c r="D35" s="69" t="s">
        <v>109</v>
      </c>
      <c r="E35" s="69"/>
      <c r="F35" s="65" t="s">
        <v>111</v>
      </c>
      <c r="G35" s="66"/>
      <c r="H35" s="56"/>
      <c r="I35" s="19" t="s">
        <v>96</v>
      </c>
      <c r="J35" s="25" t="s">
        <v>50</v>
      </c>
      <c r="K35" s="10">
        <v>0</v>
      </c>
    </row>
    <row r="36" spans="2:11" ht="48.75" customHeight="1">
      <c r="B36" s="82" t="s">
        <v>117</v>
      </c>
      <c r="C36" s="83"/>
      <c r="D36" s="70" t="s">
        <v>112</v>
      </c>
      <c r="E36" s="70"/>
      <c r="F36" s="73" t="s">
        <v>114</v>
      </c>
      <c r="G36" s="74"/>
      <c r="H36" s="56"/>
      <c r="I36" s="19" t="s">
        <v>97</v>
      </c>
      <c r="J36" s="30" t="s">
        <v>51</v>
      </c>
      <c r="K36" s="11">
        <v>0</v>
      </c>
    </row>
    <row r="37" spans="2:11" ht="45.75" customHeight="1">
      <c r="B37" s="82" t="s">
        <v>118</v>
      </c>
      <c r="C37" s="83"/>
      <c r="D37" s="70" t="s">
        <v>113</v>
      </c>
      <c r="E37" s="70"/>
      <c r="F37" s="73" t="s">
        <v>115</v>
      </c>
      <c r="G37" s="74"/>
      <c r="H37" s="56"/>
      <c r="I37" s="19" t="s">
        <v>98</v>
      </c>
      <c r="J37" s="30" t="s">
        <v>52</v>
      </c>
      <c r="K37" s="11">
        <v>0</v>
      </c>
    </row>
    <row r="38" spans="2:11" ht="48" customHeight="1" thickBot="1">
      <c r="B38" s="67" t="s">
        <v>124</v>
      </c>
      <c r="C38" s="68"/>
      <c r="D38" s="71" t="s">
        <v>113</v>
      </c>
      <c r="E38" s="72"/>
      <c r="F38" s="75" t="s">
        <v>116</v>
      </c>
      <c r="G38" s="75"/>
      <c r="H38" s="55" t="s">
        <v>69</v>
      </c>
      <c r="I38" s="93" t="s">
        <v>61</v>
      </c>
      <c r="J38" s="94"/>
      <c r="K38" s="41">
        <f>K39+K40</f>
        <v>0</v>
      </c>
    </row>
    <row r="39" spans="2:11" ht="30" customHeight="1" thickBot="1">
      <c r="B39" s="43"/>
      <c r="C39" s="43"/>
      <c r="D39" s="43"/>
      <c r="E39" s="43"/>
      <c r="F39" s="43"/>
      <c r="G39" s="43"/>
      <c r="H39" s="59"/>
      <c r="I39" s="19" t="s">
        <v>99</v>
      </c>
      <c r="J39" s="30" t="s">
        <v>134</v>
      </c>
      <c r="K39" s="11">
        <v>0</v>
      </c>
    </row>
    <row r="40" spans="2:11" ht="45" customHeight="1">
      <c r="B40" s="84" t="s">
        <v>80</v>
      </c>
      <c r="C40" s="85"/>
      <c r="D40" s="85"/>
      <c r="E40" s="85"/>
      <c r="F40" s="85"/>
      <c r="G40" s="85"/>
      <c r="H40" s="53"/>
      <c r="I40" s="31" t="s">
        <v>100</v>
      </c>
      <c r="J40" s="32" t="s">
        <v>60</v>
      </c>
      <c r="K40" s="10">
        <v>0</v>
      </c>
    </row>
    <row r="41" spans="2:11" ht="23.25" customHeight="1">
      <c r="B41" s="76"/>
      <c r="C41" s="77"/>
      <c r="D41" s="77"/>
      <c r="E41" s="77"/>
      <c r="F41" s="77"/>
      <c r="G41" s="77"/>
      <c r="H41" s="55" t="s">
        <v>70</v>
      </c>
      <c r="I41" s="88" t="s">
        <v>73</v>
      </c>
      <c r="J41" s="89"/>
      <c r="K41" s="13">
        <v>0</v>
      </c>
    </row>
    <row r="42" spans="2:11" ht="26.25" customHeight="1">
      <c r="B42" s="78"/>
      <c r="C42" s="79"/>
      <c r="D42" s="79"/>
      <c r="E42" s="79"/>
      <c r="F42" s="79"/>
      <c r="G42" s="79"/>
      <c r="H42" s="90" t="s">
        <v>53</v>
      </c>
      <c r="I42" s="91"/>
      <c r="J42" s="91"/>
      <c r="K42" s="23">
        <f>K18+K21+K27+K28+K29+K30+K38+K41</f>
        <v>0</v>
      </c>
    </row>
    <row r="43" spans="2:11" ht="21" customHeight="1">
      <c r="B43" s="78"/>
      <c r="C43" s="79"/>
      <c r="D43" s="79"/>
      <c r="E43" s="79"/>
      <c r="F43" s="79"/>
      <c r="G43" s="79"/>
      <c r="H43" s="55" t="s">
        <v>71</v>
      </c>
      <c r="I43" s="92" t="s">
        <v>54</v>
      </c>
      <c r="J43" s="92"/>
      <c r="K43" s="24">
        <f>K44+K45+K46+K47+K48</f>
        <v>0</v>
      </c>
    </row>
    <row r="44" spans="2:11" ht="21" customHeight="1">
      <c r="B44" s="78"/>
      <c r="C44" s="79"/>
      <c r="D44" s="79"/>
      <c r="E44" s="79"/>
      <c r="F44" s="79"/>
      <c r="G44" s="79"/>
      <c r="H44" s="60"/>
      <c r="I44" s="33" t="s">
        <v>101</v>
      </c>
      <c r="J44" s="29" t="s">
        <v>55</v>
      </c>
      <c r="K44" s="40">
        <f>K16*10%</f>
        <v>0</v>
      </c>
    </row>
    <row r="45" spans="2:11" ht="30">
      <c r="B45" s="78"/>
      <c r="C45" s="79"/>
      <c r="D45" s="79"/>
      <c r="E45" s="79"/>
      <c r="F45" s="79"/>
      <c r="G45" s="79"/>
      <c r="H45" s="60"/>
      <c r="I45" s="33" t="s">
        <v>102</v>
      </c>
      <c r="J45" s="29" t="s">
        <v>56</v>
      </c>
      <c r="K45" s="10">
        <v>0</v>
      </c>
    </row>
    <row r="46" spans="2:11" ht="19.5" customHeight="1">
      <c r="B46" s="78"/>
      <c r="C46" s="79"/>
      <c r="D46" s="79"/>
      <c r="E46" s="79"/>
      <c r="F46" s="79"/>
      <c r="G46" s="79"/>
      <c r="H46" s="60"/>
      <c r="I46" s="33" t="s">
        <v>103</v>
      </c>
      <c r="J46" s="29" t="s">
        <v>57</v>
      </c>
      <c r="K46" s="10">
        <v>0</v>
      </c>
    </row>
    <row r="47" spans="2:11" ht="19.5" customHeight="1">
      <c r="B47" s="78"/>
      <c r="C47" s="79"/>
      <c r="D47" s="79"/>
      <c r="E47" s="79"/>
      <c r="F47" s="79"/>
      <c r="G47" s="79"/>
      <c r="H47" s="60"/>
      <c r="I47" s="33" t="s">
        <v>104</v>
      </c>
      <c r="J47" s="34" t="s">
        <v>125</v>
      </c>
      <c r="K47" s="10">
        <v>0</v>
      </c>
    </row>
    <row r="48" spans="2:11" ht="19.5" customHeight="1">
      <c r="B48" s="78"/>
      <c r="C48" s="79"/>
      <c r="D48" s="79"/>
      <c r="E48" s="79"/>
      <c r="F48" s="79"/>
      <c r="G48" s="79"/>
      <c r="H48" s="60"/>
      <c r="I48" s="33" t="s">
        <v>105</v>
      </c>
      <c r="J48" s="29" t="s">
        <v>62</v>
      </c>
      <c r="K48" s="39">
        <f>K49+K50</f>
        <v>0</v>
      </c>
    </row>
    <row r="49" spans="2:11" ht="19.5" customHeight="1">
      <c r="B49" s="78"/>
      <c r="C49" s="79"/>
      <c r="D49" s="79"/>
      <c r="E49" s="79"/>
      <c r="F49" s="79"/>
      <c r="G49" s="79"/>
      <c r="H49" s="60"/>
      <c r="I49" s="35"/>
      <c r="J49" s="36" t="s">
        <v>106</v>
      </c>
      <c r="K49" s="10">
        <v>0</v>
      </c>
    </row>
    <row r="50" spans="2:11" ht="19.5" customHeight="1">
      <c r="B50" s="78"/>
      <c r="C50" s="79"/>
      <c r="D50" s="79"/>
      <c r="E50" s="79"/>
      <c r="F50" s="79"/>
      <c r="G50" s="79"/>
      <c r="H50" s="60"/>
      <c r="I50" s="33"/>
      <c r="J50" s="36" t="s">
        <v>107</v>
      </c>
      <c r="K50" s="10">
        <v>0</v>
      </c>
    </row>
    <row r="51" spans="2:11" ht="30" customHeight="1">
      <c r="B51" s="78"/>
      <c r="C51" s="79"/>
      <c r="D51" s="79"/>
      <c r="E51" s="79"/>
      <c r="F51" s="79"/>
      <c r="G51" s="79"/>
      <c r="H51" s="90" t="s">
        <v>58</v>
      </c>
      <c r="I51" s="91"/>
      <c r="J51" s="91"/>
      <c r="K51" s="38">
        <f>K43+K42</f>
        <v>0</v>
      </c>
    </row>
    <row r="52" spans="2:11" ht="34.5" customHeight="1" thickBot="1">
      <c r="B52" s="80"/>
      <c r="C52" s="81"/>
      <c r="D52" s="81"/>
      <c r="E52" s="81"/>
      <c r="F52" s="81"/>
      <c r="G52" s="81"/>
      <c r="H52" s="86" t="s">
        <v>84</v>
      </c>
      <c r="I52" s="87"/>
      <c r="J52" s="87"/>
      <c r="K52" s="37">
        <f>K16+K51</f>
        <v>0</v>
      </c>
    </row>
  </sheetData>
  <sheetProtection password="BE74" sheet="1"/>
  <mergeCells count="90">
    <mergeCell ref="D15:D17"/>
    <mergeCell ref="E15:E17"/>
    <mergeCell ref="D8:G8"/>
    <mergeCell ref="E9:G9"/>
    <mergeCell ref="B34:G34"/>
    <mergeCell ref="F7:I7"/>
    <mergeCell ref="D7:E7"/>
    <mergeCell ref="I17:K17"/>
    <mergeCell ref="B20:C20"/>
    <mergeCell ref="G15:G17"/>
    <mergeCell ref="G18:G19"/>
    <mergeCell ref="B15:C17"/>
    <mergeCell ref="C5:K5"/>
    <mergeCell ref="B10:C12"/>
    <mergeCell ref="B18:C19"/>
    <mergeCell ref="B28:D28"/>
    <mergeCell ref="E10:E12"/>
    <mergeCell ref="E13:E14"/>
    <mergeCell ref="B13:C14"/>
    <mergeCell ref="G13:G14"/>
    <mergeCell ref="B29:D29"/>
    <mergeCell ref="B1:K1"/>
    <mergeCell ref="D10:D12"/>
    <mergeCell ref="D13:D14"/>
    <mergeCell ref="F10:F12"/>
    <mergeCell ref="F13:F14"/>
    <mergeCell ref="B24:C24"/>
    <mergeCell ref="B25:C25"/>
    <mergeCell ref="G20:G21"/>
    <mergeCell ref="H8:K8"/>
    <mergeCell ref="B9:C9"/>
    <mergeCell ref="G10:G12"/>
    <mergeCell ref="F20:F21"/>
    <mergeCell ref="H16:J16"/>
    <mergeCell ref="I21:J21"/>
    <mergeCell ref="B2:K3"/>
    <mergeCell ref="F18:F19"/>
    <mergeCell ref="F15:F17"/>
    <mergeCell ref="E18:E19"/>
    <mergeCell ref="I15:J15"/>
    <mergeCell ref="D22:D23"/>
    <mergeCell ref="F22:F23"/>
    <mergeCell ref="B22:C22"/>
    <mergeCell ref="D20:D21"/>
    <mergeCell ref="E20:E21"/>
    <mergeCell ref="B4:K4"/>
    <mergeCell ref="C6:K6"/>
    <mergeCell ref="I9:J9"/>
    <mergeCell ref="I18:J18"/>
    <mergeCell ref="D18:D19"/>
    <mergeCell ref="I10:J10"/>
    <mergeCell ref="H14:J14"/>
    <mergeCell ref="B32:D32"/>
    <mergeCell ref="E28:G28"/>
    <mergeCell ref="E29:G29"/>
    <mergeCell ref="E30:G30"/>
    <mergeCell ref="E31:G31"/>
    <mergeCell ref="E32:G32"/>
    <mergeCell ref="B30:D30"/>
    <mergeCell ref="B31:D31"/>
    <mergeCell ref="I30:J30"/>
    <mergeCell ref="G22:G23"/>
    <mergeCell ref="D24:G24"/>
    <mergeCell ref="I28:J28"/>
    <mergeCell ref="I29:J29"/>
    <mergeCell ref="E22:E23"/>
    <mergeCell ref="B27:G27"/>
    <mergeCell ref="I27:J27"/>
    <mergeCell ref="B26:C26"/>
    <mergeCell ref="D25:G25"/>
    <mergeCell ref="B41:G52"/>
    <mergeCell ref="B36:C36"/>
    <mergeCell ref="B37:C37"/>
    <mergeCell ref="B40:G40"/>
    <mergeCell ref="H52:J52"/>
    <mergeCell ref="I41:J41"/>
    <mergeCell ref="H42:J42"/>
    <mergeCell ref="I43:J43"/>
    <mergeCell ref="I38:J38"/>
    <mergeCell ref="H51:J51"/>
    <mergeCell ref="D26:G26"/>
    <mergeCell ref="F35:G35"/>
    <mergeCell ref="B38:C38"/>
    <mergeCell ref="D35:E35"/>
    <mergeCell ref="D36:E36"/>
    <mergeCell ref="D37:E37"/>
    <mergeCell ref="D38:E38"/>
    <mergeCell ref="F36:G36"/>
    <mergeCell ref="F37:G37"/>
    <mergeCell ref="F38:G38"/>
  </mergeCells>
  <conditionalFormatting sqref="F10 F13:G13 F15:G15 F14 F18:G18 F16:F17 F19">
    <cfRule type="cellIs" priority="18" dxfId="7" operator="equal">
      <formula>"ZONA CLIMATICA NON ESISTENTE"</formula>
    </cfRule>
  </conditionalFormatting>
  <conditionalFormatting sqref="K18:K19">
    <cfRule type="containsText" priority="13" dxfId="8" operator="containsText" text="ZONA CLIMATICA NON ESISTENTE">
      <formula>NOT(ISERROR(SEARCH("ZONA CLIMATICA NON ESISTENTE",K18)))</formula>
    </cfRule>
  </conditionalFormatting>
  <conditionalFormatting sqref="E32">
    <cfRule type="containsText" priority="7" dxfId="8" operator="containsText" text="NON FINANZIABILE">
      <formula>NOT(ISERROR(SEARCH("NON FINANZIABILE",E32)))</formula>
    </cfRule>
  </conditionalFormatting>
  <conditionalFormatting sqref="K31">
    <cfRule type="containsText" priority="5" dxfId="8" operator="containsText" text="NON FINANZIABILE">
      <formula>NOT(ISERROR(SEARCH("NON FINANZIABILE",K31)))</formula>
    </cfRule>
  </conditionalFormatting>
  <conditionalFormatting sqref="K30 E30">
    <cfRule type="cellIs" priority="27" dxfId="2" operator="lessThanOrEqual">
      <formula>$E$29</formula>
    </cfRule>
  </conditionalFormatting>
  <conditionalFormatting sqref="G20">
    <cfRule type="cellIs" priority="4" dxfId="7" operator="equal">
      <formula>"ZONA CLIMATICA NON ESISTENTE"</formula>
    </cfRule>
  </conditionalFormatting>
  <conditionalFormatting sqref="G22">
    <cfRule type="cellIs" priority="3" dxfId="7" operator="equal">
      <formula>"ZONA CLIMATICA NON ESISTENTE"</formula>
    </cfRule>
  </conditionalFormatting>
  <dataValidations count="19">
    <dataValidation type="decimal" operator="lessThanOrEqual" allowBlank="1" showInputMessage="1" showErrorMessage="1" error="Il requisito tecnico di progetto NON rispetta il requisito tecnico di soglia" sqref="D10:D19">
      <formula1>F10</formula1>
    </dataValidation>
    <dataValidation type="decimal" operator="greaterThanOrEqual" allowBlank="1" showInputMessage="1" showErrorMessage="1" prompt="Solo dopo aver inserito il valore della potenza termica &quot;Pn&quot; nella casella C 23, inserire in questa casella il valore del rendimento termico utile del generatore di calore a condensazione di progetto " error="Il requisito tecnico di progetto NON rispetta il requisito tecnico di soglia" sqref="D22:D23">
      <formula1>F22</formula1>
    </dataValidation>
    <dataValidation errorStyle="warning" type="decimal" operator="lessThanOrEqual" allowBlank="1" showInputMessage="1" showErrorMessage="1" error="L'importo eccedente il costo unitario massimo ammissibile dovrà essere coperto dall'Amministrazione beneficiaria" sqref="I18">
      <formula1>K18</formula1>
    </dataValidation>
    <dataValidation type="decimal" operator="lessThanOrEqual" allowBlank="1" showInputMessage="1" showErrorMessage="1" error="Il valore immesso è &gt; 35" sqref="C21">
      <formula1>35</formula1>
    </dataValidation>
    <dataValidation type="decimal" operator="greaterThan" allowBlank="1" showInputMessage="1" showErrorMessage="1" error="Il valore immesso è ≤ 35" sqref="C23">
      <formula1>35</formula1>
    </dataValidation>
    <dataValidation errorStyle="warning" type="decimal" operator="lessThanOrEqual" allowBlank="1" showInputMessage="1" showErrorMessage="1" error="L'importo eccedente il costo unitario massimo ammissibile dovrà essere coperto dall'Amministrazione beneficiaria" sqref="I10">
      <formula1>200</formula1>
    </dataValidation>
    <dataValidation errorStyle="warning" type="decimal" operator="lessThanOrEqual" allowBlank="1" showInputMessage="1" showErrorMessage="1" error="L'importo eccedente il costo unitario massimo ammissibile dovrà essere coperto dall'Amministrazione beneficiaria" sqref="I14:I15">
      <formula1>100</formula1>
    </dataValidation>
    <dataValidation errorStyle="warning" type="decimal" operator="lessThanOrEqual" allowBlank="1" showInputMessage="1" showErrorMessage="1" error="L'importo eccedente il costo unitario massimo ammissibile dovrà essere coperto dall'Amministrazione beneficiaria" sqref="I16">
      <formula1>80</formula1>
    </dataValidation>
    <dataValidation errorStyle="warning" type="decimal" operator="lessThanOrEqual" allowBlank="1" showInputMessage="1" showErrorMessage="1" error="L'importo eccedente il costo unitario massimo ammissibile dovrà essere coperto dall'Amministrazione beneficiaria" sqref="I17">
      <formula1>150</formula1>
    </dataValidation>
    <dataValidation errorStyle="warning" type="decimal" operator="lessThanOrEqual" allowBlank="1" showInputMessage="1" showErrorMessage="1" error="L'importo eccedente il costo unitario massimo ammissibile dovrà essere coperto dall'Amministrazione beneficiaria" sqref="I21">
      <formula1>160</formula1>
    </dataValidation>
    <dataValidation type="list" allowBlank="1" showInputMessage="1" showErrorMessage="1" prompt="Selezionare la zona climatica" sqref="C8">
      <formula1>"A, B, C, D, E, F"</formula1>
    </dataValidation>
    <dataValidation type="decimal" operator="greaterThanOrEqual" allowBlank="1" showInputMessage="1" showErrorMessage="1" prompt="Solo dopo aver inserito il valore della potenza termica &quot;Pn&quot; nella casella C 21, inserire in questa casella il valore del rendimento termico utile del generatore di calore a condensazione di progetto " error="Il requisito tecnico di progetto NON rispetta il requisito tecnico di soglia" sqref="D20:D21">
      <formula1>F20</formula1>
    </dataValidation>
    <dataValidation type="list" allowBlank="1" showInputMessage="1" showErrorMessage="1" sqref="K7">
      <formula1>"E.3 Edifici adibiti ad ospedali cliniche e case di cura, E.6 Edifici adibiti ad attività sportive, E.6(1) piscine, E.6(2) palestre ed assimilabili, E.7 Edifici adibiti ad attività scolastiche a tutti i livelli"</formula1>
    </dataValidation>
    <dataValidation allowBlank="1" sqref="E30:G30 I19:I20 I11:I13 I22:I26"/>
    <dataValidation type="decimal" operator="lessThan" allowBlank="1" showInputMessage="1" showErrorMessage="1" error="L'importo totale degli interventi strutturali per la prevenzione sismica e/o di bonifica o messa in sicurezza contaminate da amianto non deve prevalere rispetto all'importo delle opere di efficientamento energetico ed idrico." sqref="E31:G31">
      <formula1>(E29+E30)/2</formula1>
    </dataValidation>
    <dataValidation allowBlank="1" showInputMessage="1" sqref="E29:G29"/>
    <dataValidation type="list" allowBlank="1" showInputMessage="1" showErrorMessage="1" sqref="C35">
      <formula1>"Tipologia a), Tipologia b), Tipologia c)"</formula1>
    </dataValidation>
    <dataValidation type="list" allowBlank="1" showInputMessage="1" showErrorMessage="1" sqref="F7:I7">
      <formula1>"- , a) Immobili destinati all'istruzione scolastica ed edifici AFAM, b) Impianti sportivi, c) Edifici adibiti a Ospedale policlinico e a servizi socio-sanitari "</formula1>
    </dataValidation>
    <dataValidation type="list" allowBlank="1" showInputMessage="1" showErrorMessage="1" sqref="D24:G26">
      <formula1>"SI, NO"</formula1>
    </dataValidation>
  </dataValidations>
  <printOptions horizontalCentered="1" verticalCentered="1"/>
  <pageMargins left="0.11811023622047245" right="0.11811023622047245" top="0.15748031496062992" bottom="0.15748031496062992" header="0.11811023622047245" footer="0.11811023622047245"/>
  <pageSetup fitToWidth="3" horizontalDpi="600" verticalDpi="600" orientation="landscape" paperSize="9" scale="66" r:id="rId2"/>
  <rowBreaks count="1" manualBreakCount="1">
    <brk id="26" min="1" max="10" man="1"/>
  </rowBreaks>
  <ignoredErrors>
    <ignoredError sqref="F20 F2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Greppi Andrea</cp:lastModifiedBy>
  <cp:lastPrinted>2020-12-16T14:51:22Z</cp:lastPrinted>
  <dcterms:created xsi:type="dcterms:W3CDTF">2016-02-17T17:08:49Z</dcterms:created>
  <dcterms:modified xsi:type="dcterms:W3CDTF">2022-04-13T08:31:41Z</dcterms:modified>
  <cp:category/>
  <cp:version/>
  <cp:contentType/>
  <cp:contentStatus/>
</cp:coreProperties>
</file>